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770" windowHeight="11760" activeTab="1"/>
  </bookViews>
  <sheets>
    <sheet name="Прил 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34" i="2" l="1"/>
  <c r="G34" i="2"/>
  <c r="H34" i="2"/>
  <c r="I34" i="2"/>
  <c r="J34" i="2"/>
  <c r="K34" i="2"/>
  <c r="L34" i="2"/>
  <c r="M34" i="2"/>
  <c r="N34" i="2"/>
  <c r="O34" i="2"/>
  <c r="P34" i="2"/>
  <c r="Q34" i="2"/>
  <c r="F68" i="2" l="1"/>
  <c r="G68" i="2"/>
  <c r="H68" i="2"/>
  <c r="I68" i="2"/>
  <c r="J68" i="2"/>
  <c r="K68" i="2"/>
  <c r="L68" i="2"/>
  <c r="M68" i="2"/>
  <c r="N68" i="2"/>
  <c r="O68" i="2"/>
  <c r="P68" i="2"/>
  <c r="Q68" i="2"/>
  <c r="E30" i="2" l="1"/>
  <c r="G74" i="2" l="1"/>
  <c r="F74" i="2"/>
  <c r="E49" i="2"/>
  <c r="H74" i="2" l="1"/>
  <c r="I74" i="2"/>
  <c r="J74" i="2"/>
  <c r="K74" i="2"/>
  <c r="L74" i="2"/>
  <c r="M74" i="2"/>
  <c r="N74" i="2"/>
  <c r="O74" i="2"/>
  <c r="P74" i="2"/>
  <c r="Q74" i="2"/>
  <c r="E52" i="2"/>
  <c r="E58" i="2"/>
  <c r="E60" i="2"/>
  <c r="E63" i="2"/>
  <c r="E46" i="2"/>
  <c r="G76" i="2"/>
  <c r="F76" i="2"/>
  <c r="E68" i="2" l="1"/>
  <c r="E74" i="2"/>
  <c r="L76" i="2"/>
  <c r="H76" i="2"/>
  <c r="K76" i="2"/>
  <c r="P76" i="2"/>
  <c r="O76" i="2"/>
  <c r="N76" i="2"/>
  <c r="J76" i="2"/>
  <c r="Q76" i="2"/>
  <c r="M76" i="2"/>
  <c r="I76" i="2"/>
  <c r="E35" i="2" l="1"/>
</calcChain>
</file>

<file path=xl/sharedStrings.xml><?xml version="1.0" encoding="utf-8"?>
<sst xmlns="http://schemas.openxmlformats.org/spreadsheetml/2006/main" count="100" uniqueCount="79">
  <si>
    <t>Шаумянского сельского поселения</t>
  </si>
  <si>
    <t>Туапсинского райна</t>
  </si>
  <si>
    <t>рублей</t>
  </si>
  <si>
    <t>в том числе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</si>
  <si>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</si>
  <si>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</si>
  <si>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</si>
  <si>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</si>
  <si>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</si>
  <si>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</si>
  <si>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</si>
  <si>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</si>
  <si>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</si>
  <si>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</si>
  <si>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</si>
  <si>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</si>
  <si>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Сумма на год, всего</t>
  </si>
  <si>
    <t>Коды бюджетной классификации</t>
  </si>
  <si>
    <t>Главный администратор доходов бюджета, источников финансирования дефицита бюджета, главный распорядитель средств бюджета</t>
  </si>
  <si>
    <t>Остатки средств на начало года, в том числе:</t>
  </si>
  <si>
    <t>Х</t>
  </si>
  <si>
    <t xml:space="preserve">Федеральные целевые </t>
  </si>
  <si>
    <t>1.2. прогноз поступления источников финансирования дефицита бюджета</t>
  </si>
  <si>
    <t>Всего прогноз кассовых поступлений</t>
  </si>
  <si>
    <t>2.1. Прогноз кассовых выплат в части расходов</t>
  </si>
  <si>
    <t>Тип средств</t>
  </si>
  <si>
    <t>Район</t>
  </si>
  <si>
    <t>Нецелеве</t>
  </si>
  <si>
    <t>Итого прогноз поступления доходов в бюджет Шаумянского сельского поселения</t>
  </si>
  <si>
    <t>Из них целевые федеральные средства</t>
  </si>
  <si>
    <t>Итого прогноз кассовых выплат в части расходов с лицевых счетов, открытых в Управлении федерального казначейства Краснодарского края</t>
  </si>
  <si>
    <t>Всего прогноз касовых выплат из бюджета</t>
  </si>
  <si>
    <t>Направление остатков на покрытие временного кассового разрыва</t>
  </si>
  <si>
    <t>1 06 01030 10 0000 110</t>
  </si>
  <si>
    <t>1 11 05035 10 0000 120</t>
  </si>
  <si>
    <t>1 01 02010 01 0000 110</t>
  </si>
  <si>
    <t>0104 0000000 000</t>
  </si>
  <si>
    <t>0113 0000000 000</t>
  </si>
  <si>
    <t>0412 0000000 000</t>
  </si>
  <si>
    <t>0502 0000000 000</t>
  </si>
  <si>
    <t>0801 0000000 000</t>
  </si>
  <si>
    <t>1101 0000000 000</t>
  </si>
  <si>
    <t>1001 0000000 000</t>
  </si>
  <si>
    <t>0707 0000000 000</t>
  </si>
  <si>
    <t>0503 0000000 000</t>
  </si>
  <si>
    <t>0409 0000000 000</t>
  </si>
  <si>
    <t>0405 0000000 000</t>
  </si>
  <si>
    <t>0314 0000000 000</t>
  </si>
  <si>
    <t>0310 0000000 000</t>
  </si>
  <si>
    <t>0309 0000000 000</t>
  </si>
  <si>
    <t>0203 0000000 000</t>
  </si>
  <si>
    <t>0111 0000000 000</t>
  </si>
  <si>
    <t>0106 0000000 000</t>
  </si>
  <si>
    <t>0102 0000000 000</t>
  </si>
  <si>
    <t>1 03 02230 01 0000 110</t>
  </si>
  <si>
    <t>1 03 02240 01 0000 110</t>
  </si>
  <si>
    <t>1 03 02250 01 0000 110</t>
  </si>
  <si>
    <t>1 13 01995 10 0000 130</t>
  </si>
  <si>
    <t>1 06 06033 10 0000 110</t>
  </si>
  <si>
    <t>1 06 06043 10 0000 110</t>
  </si>
  <si>
    <t xml:space="preserve">Итого прогнозных кассовых выплат в части расходов, с лицевых счетов, открытых в Отделе федерального казначейства </t>
  </si>
  <si>
    <t>Раздел 1. Прогноз кассовых посуплений в бюджет Шаумянского сельского поселения Туапсинского района</t>
  </si>
  <si>
    <t>1.1. Прогноз поступления доходов в бюджет Шаумянского сельского поселения Туапсинского района</t>
  </si>
  <si>
    <t>Раздел 2. Прогноз кассовых выплат из бюджета Шаумянского сельского поселения Туапсинского района</t>
  </si>
  <si>
    <t xml:space="preserve">Краевые целевые </t>
  </si>
  <si>
    <t>2.2. Прогноз кассовых выплат в части источников финансирования дефицита бюджета</t>
  </si>
  <si>
    <t>1003 0000000 000</t>
  </si>
  <si>
    <t>1 16 51040 02 0000 140</t>
  </si>
  <si>
    <t>Глава</t>
  </si>
  <si>
    <t>А.А.Кочканян</t>
  </si>
  <si>
    <t>2 02 40014 10 0000150</t>
  </si>
  <si>
    <t>2 02 15001 10 0000150</t>
  </si>
  <si>
    <t>2 02 35118 10 0000150</t>
  </si>
  <si>
    <t>2 02 30024 10 0000150</t>
  </si>
  <si>
    <t xml:space="preserve"> </t>
  </si>
  <si>
    <t>2 18 60010 10 0000150</t>
  </si>
  <si>
    <t>2 19 60010 10 0000150</t>
  </si>
  <si>
    <t>2 02 29999 10 0000150</t>
  </si>
  <si>
    <t>Кассовый план исполнения бюджета Шаумянского сельского поселения Туапсинского района на 01.03.2019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</si>
</sst>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sz val="18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2" borderId="0" xfId="0" applyFill="1"/>
    <xf numFmtId="0" fontId="1" fillId="2" borderId="0" xfId="0" applyFont="1" applyFill="1"/>
    <xf numFmtId="0" fontId="2" fillId="0" borderId="0" xfId="0" applyFont="1"/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4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4" fillId="2" borderId="0" xfId="0" applyFont="1" applyFill="1"/>
    <xf numFmtId="0" fontId="6" fillId="0" borderId="1" xfId="0" applyFont="1" applyBorder="1" applyAlignment="1">
      <alignment horizontal="center" vertical="center"/>
    </xf>
    <xf numFmtId="2" fontId="6" fillId="2" borderId="0" xfId="0" applyNumberFormat="1" applyFont="1" applyFill="1"/>
    <xf numFmtId="0" fontId="6" fillId="0" borderId="1" xfId="0" applyFont="1" applyBorder="1"/>
    <xf numFmtId="4" fontId="6" fillId="2" borderId="0" xfId="0" applyNumberFormat="1" applyFont="1" applyFill="1"/>
    <xf numFmtId="0" fontId="7" fillId="2" borderId="0" xfId="0" applyFont="1" applyFill="1"/>
    <xf numFmtId="0" fontId="8" fillId="2" borderId="0" xfId="0" applyFont="1" applyFill="1"/>
    <xf numFmtId="4" fontId="7" fillId="2" borderId="0" xfId="0" applyNumberFormat="1" applyFont="1" applyFill="1"/>
    <xf numFmtId="0" fontId="6" fillId="2" borderId="0" xfId="0" applyFont="1" applyFill="1" applyAlignment="1">
      <alignment horizontal="center" vertical="center"/>
    </xf>
    <xf numFmtId="0" fontId="8" fillId="0" borderId="0" xfId="0" applyFont="1"/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textRotation="90"/>
    </xf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/>
    </xf>
    <xf numFmtId="0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/>
    </xf>
    <xf numFmtId="4" fontId="10" fillId="2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left" vertical="top" wrapText="1"/>
    </xf>
    <xf numFmtId="4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wrapText="1"/>
    </xf>
    <xf numFmtId="49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 wrapText="1"/>
    </xf>
    <xf numFmtId="0" fontId="11" fillId="0" borderId="1" xfId="0" applyFont="1" applyBorder="1"/>
    <xf numFmtId="0" fontId="9" fillId="0" borderId="1" xfId="0" applyFont="1" applyBorder="1" applyAlignment="1">
      <alignment vertical="top" wrapText="1"/>
    </xf>
    <xf numFmtId="4" fontId="11" fillId="2" borderId="1" xfId="0" applyNumberFormat="1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/>
    </xf>
    <xf numFmtId="0" fontId="12" fillId="0" borderId="0" xfId="0" applyFont="1"/>
    <xf numFmtId="0" fontId="12" fillId="0" borderId="0" xfId="0" applyFont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164" fontId="9" fillId="2" borderId="1" xfId="0" applyNumberFormat="1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left" vertical="center" wrapText="1"/>
    </xf>
    <xf numFmtId="0" fontId="9" fillId="2" borderId="6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4" fontId="9" fillId="2" borderId="2" xfId="0" applyNumberFormat="1" applyFont="1" applyFill="1" applyBorder="1" applyAlignment="1">
      <alignment horizontal="center" vertical="center"/>
    </xf>
    <xf numFmtId="4" fontId="9" fillId="2" borderId="3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 wrapText="1"/>
    </xf>
    <xf numFmtId="0" fontId="9" fillId="0" borderId="1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4" fontId="9" fillId="0" borderId="2" xfId="0" applyNumberFormat="1" applyFont="1" applyBorder="1" applyAlignment="1">
      <alignment horizontal="center" vertical="center"/>
    </xf>
    <xf numFmtId="4" fontId="9" fillId="0" borderId="3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"/>
  <sheetViews>
    <sheetView workbookViewId="0">
      <selection activeCell="D30" sqref="D30"/>
    </sheetView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11"/>
  <sheetViews>
    <sheetView tabSelected="1" view="pageBreakPreview" topLeftCell="A31" zoomScale="60" zoomScaleNormal="57" workbookViewId="0">
      <selection activeCell="C93" sqref="C93"/>
    </sheetView>
  </sheetViews>
  <sheetFormatPr defaultRowHeight="15.75" x14ac:dyDescent="0.25"/>
  <cols>
    <col min="1" max="1" width="33.140625" style="3" customWidth="1"/>
    <col min="2" max="2" width="30.85546875" style="6" customWidth="1"/>
    <col min="3" max="3" width="15.85546875" style="6" customWidth="1"/>
    <col min="4" max="4" width="14.28515625" style="6" customWidth="1"/>
    <col min="5" max="5" width="24.5703125" style="6" customWidth="1"/>
    <col min="6" max="6" width="24.140625" style="11" customWidth="1"/>
    <col min="7" max="7" width="21.5703125" style="11" customWidth="1"/>
    <col min="8" max="8" width="20.85546875" style="11" customWidth="1"/>
    <col min="9" max="9" width="23.5703125" style="11" customWidth="1"/>
    <col min="10" max="10" width="23.28515625" style="11" customWidth="1"/>
    <col min="11" max="11" width="22.140625" style="11" customWidth="1"/>
    <col min="12" max="12" width="22.85546875" style="11" customWidth="1"/>
    <col min="13" max="13" width="22.42578125" style="11" customWidth="1"/>
    <col min="14" max="14" width="25.85546875" style="11" customWidth="1"/>
    <col min="15" max="15" width="21.5703125" style="11" customWidth="1"/>
    <col min="16" max="16" width="22.140625" style="11" customWidth="1"/>
    <col min="17" max="17" width="24" style="11" customWidth="1"/>
    <col min="18" max="18" width="20.28515625" style="1" customWidth="1"/>
    <col min="19" max="22" width="9.140625" style="1"/>
  </cols>
  <sheetData>
    <row r="1" spans="1:22" ht="23.25" x14ac:dyDescent="0.35">
      <c r="A1" s="61"/>
      <c r="B1" s="62"/>
      <c r="C1" s="62"/>
      <c r="D1" s="62"/>
      <c r="E1" s="62"/>
      <c r="F1" s="63"/>
      <c r="G1" s="63"/>
      <c r="H1" s="63"/>
      <c r="I1" s="63"/>
      <c r="J1" s="63"/>
      <c r="K1" s="63"/>
      <c r="L1" s="63"/>
      <c r="M1" s="77" t="s">
        <v>68</v>
      </c>
      <c r="N1" s="77"/>
      <c r="O1" s="77"/>
      <c r="P1" s="77"/>
    </row>
    <row r="2" spans="1:22" ht="23.25" x14ac:dyDescent="0.35">
      <c r="A2" s="61"/>
      <c r="B2" s="62"/>
      <c r="C2" s="62"/>
      <c r="D2" s="62"/>
      <c r="E2" s="62"/>
      <c r="F2" s="63"/>
      <c r="G2" s="63"/>
      <c r="H2" s="63"/>
      <c r="I2" s="63"/>
      <c r="J2" s="63"/>
      <c r="K2" s="63"/>
      <c r="L2" s="63"/>
      <c r="M2" s="77" t="s">
        <v>0</v>
      </c>
      <c r="N2" s="77"/>
      <c r="O2" s="77"/>
      <c r="P2" s="77"/>
    </row>
    <row r="3" spans="1:22" ht="23.25" x14ac:dyDescent="0.35">
      <c r="A3" s="61"/>
      <c r="B3" s="62"/>
      <c r="C3" s="62"/>
      <c r="D3" s="62"/>
      <c r="E3" s="62"/>
      <c r="F3" s="63"/>
      <c r="G3" s="63"/>
      <c r="H3" s="63"/>
      <c r="I3" s="63"/>
      <c r="J3" s="63"/>
      <c r="K3" s="63"/>
      <c r="L3" s="63"/>
      <c r="M3" s="77" t="s">
        <v>1</v>
      </c>
      <c r="N3" s="77"/>
      <c r="O3" s="77"/>
      <c r="P3" s="77"/>
    </row>
    <row r="4" spans="1:22" ht="23.25" x14ac:dyDescent="0.35">
      <c r="A4" s="61"/>
      <c r="B4" s="62"/>
      <c r="C4" s="62"/>
      <c r="D4" s="62"/>
      <c r="E4" s="62"/>
      <c r="F4" s="63"/>
      <c r="G4" s="63"/>
      <c r="H4" s="63"/>
      <c r="I4" s="63"/>
      <c r="J4" s="63"/>
      <c r="K4" s="63"/>
      <c r="L4" s="63"/>
      <c r="M4" s="77" t="s">
        <v>69</v>
      </c>
      <c r="N4" s="77"/>
      <c r="O4" s="77"/>
      <c r="P4" s="77"/>
    </row>
    <row r="5" spans="1:22" ht="23.25" x14ac:dyDescent="0.35">
      <c r="A5" s="61"/>
      <c r="B5" s="62"/>
      <c r="C5" s="62"/>
      <c r="D5" s="62"/>
      <c r="E5" s="62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</row>
    <row r="6" spans="1:22" ht="53.25" customHeight="1" x14ac:dyDescent="0.3">
      <c r="A6" s="78" t="s">
        <v>78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</row>
    <row r="7" spans="1:22" ht="18.75" x14ac:dyDescent="0.3">
      <c r="A7" s="15"/>
      <c r="B7" s="16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17"/>
      <c r="P7" s="17" t="s">
        <v>2</v>
      </c>
    </row>
    <row r="9" spans="1:22" s="12" customFormat="1" ht="18.75" x14ac:dyDescent="0.3">
      <c r="A9" s="22"/>
      <c r="B9" s="20"/>
      <c r="C9" s="20"/>
      <c r="D9" s="20"/>
      <c r="E9" s="20"/>
      <c r="F9" s="76" t="s">
        <v>3</v>
      </c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19"/>
      <c r="S9" s="19"/>
      <c r="T9" s="19"/>
      <c r="U9" s="19"/>
      <c r="V9" s="19"/>
    </row>
    <row r="10" spans="1:22" s="12" customFormat="1" ht="189.75" customHeight="1" x14ac:dyDescent="0.3">
      <c r="A10" s="29" t="s">
        <v>18</v>
      </c>
      <c r="B10" s="30" t="s">
        <v>17</v>
      </c>
      <c r="C10" s="30" t="s">
        <v>25</v>
      </c>
      <c r="D10" s="30" t="s">
        <v>26</v>
      </c>
      <c r="E10" s="30" t="s">
        <v>16</v>
      </c>
      <c r="F10" s="31" t="s">
        <v>4</v>
      </c>
      <c r="G10" s="31" t="s">
        <v>5</v>
      </c>
      <c r="H10" s="31" t="s">
        <v>6</v>
      </c>
      <c r="I10" s="31" t="s">
        <v>7</v>
      </c>
      <c r="J10" s="31" t="s">
        <v>8</v>
      </c>
      <c r="K10" s="31" t="s">
        <v>9</v>
      </c>
      <c r="L10" s="31" t="s">
        <v>10</v>
      </c>
      <c r="M10" s="31" t="s">
        <v>11</v>
      </c>
      <c r="N10" s="31" t="s">
        <v>12</v>
      </c>
      <c r="O10" s="31" t="s">
        <v>13</v>
      </c>
      <c r="P10" s="31" t="s">
        <v>14</v>
      </c>
      <c r="Q10" s="31" t="s">
        <v>15</v>
      </c>
      <c r="R10" s="19"/>
      <c r="S10" s="19"/>
      <c r="T10" s="19"/>
      <c r="U10" s="19"/>
      <c r="V10" s="19"/>
    </row>
    <row r="11" spans="1:22" s="12" customFormat="1" ht="54.75" customHeight="1" x14ac:dyDescent="0.3">
      <c r="A11" s="32" t="s">
        <v>19</v>
      </c>
      <c r="B11" s="33"/>
      <c r="C11" s="33"/>
      <c r="D11" s="33"/>
      <c r="E11" s="34">
        <v>0</v>
      </c>
      <c r="F11" s="35">
        <v>0</v>
      </c>
      <c r="G11" s="64">
        <v>3571766.49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5">
        <v>0</v>
      </c>
      <c r="Q11" s="35">
        <v>0</v>
      </c>
      <c r="R11" s="18"/>
      <c r="S11" s="19"/>
      <c r="T11" s="19"/>
      <c r="U11" s="19"/>
      <c r="V11" s="19"/>
    </row>
    <row r="12" spans="1:22" s="12" customFormat="1" ht="36.75" customHeight="1" x14ac:dyDescent="0.3">
      <c r="A12" s="32" t="s">
        <v>21</v>
      </c>
      <c r="B12" s="33"/>
      <c r="C12" s="33"/>
      <c r="D12" s="33"/>
      <c r="E12" s="34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  <c r="L12" s="35">
        <v>0</v>
      </c>
      <c r="M12" s="35">
        <v>0</v>
      </c>
      <c r="N12" s="35">
        <v>0</v>
      </c>
      <c r="O12" s="35">
        <v>0</v>
      </c>
      <c r="P12" s="35">
        <v>0</v>
      </c>
      <c r="Q12" s="35">
        <v>0</v>
      </c>
      <c r="R12" s="18"/>
      <c r="S12" s="19"/>
      <c r="T12" s="19"/>
      <c r="U12" s="19"/>
      <c r="V12" s="19"/>
    </row>
    <row r="13" spans="1:22" s="12" customFormat="1" ht="42.75" customHeight="1" x14ac:dyDescent="0.3">
      <c r="A13" s="32" t="s">
        <v>64</v>
      </c>
      <c r="B13" s="33"/>
      <c r="C13" s="33"/>
      <c r="D13" s="33"/>
      <c r="E13" s="34">
        <v>0</v>
      </c>
      <c r="F13" s="35">
        <v>0</v>
      </c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  <c r="O13" s="35">
        <v>0</v>
      </c>
      <c r="P13" s="35">
        <v>0</v>
      </c>
      <c r="Q13" s="35">
        <v>0</v>
      </c>
      <c r="R13" s="18"/>
      <c r="S13" s="19"/>
      <c r="T13" s="19"/>
      <c r="U13" s="19"/>
      <c r="V13" s="19"/>
    </row>
    <row r="14" spans="1:22" s="12" customFormat="1" ht="41.25" customHeight="1" x14ac:dyDescent="0.3">
      <c r="A14" s="32" t="s">
        <v>27</v>
      </c>
      <c r="B14" s="33"/>
      <c r="C14" s="33"/>
      <c r="D14" s="33"/>
      <c r="E14" s="34">
        <v>0</v>
      </c>
      <c r="F14" s="35">
        <v>0</v>
      </c>
      <c r="G14" s="44">
        <v>3571766.49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  <c r="R14" s="18"/>
      <c r="S14" s="19"/>
      <c r="T14" s="19"/>
      <c r="U14" s="19"/>
      <c r="V14" s="19"/>
    </row>
    <row r="15" spans="1:22" s="12" customFormat="1" ht="37.5" customHeight="1" x14ac:dyDescent="0.3">
      <c r="A15" s="72" t="s">
        <v>61</v>
      </c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36"/>
      <c r="M15" s="36"/>
      <c r="N15" s="36"/>
      <c r="O15" s="36"/>
      <c r="P15" s="36"/>
      <c r="Q15" s="36"/>
      <c r="R15" s="18"/>
      <c r="S15" s="19"/>
      <c r="T15" s="19"/>
      <c r="U15" s="19"/>
      <c r="V15" s="19"/>
    </row>
    <row r="16" spans="1:22" s="12" customFormat="1" ht="42" customHeight="1" x14ac:dyDescent="0.3">
      <c r="A16" s="71" t="s">
        <v>62</v>
      </c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36"/>
      <c r="M16" s="36"/>
      <c r="N16" s="36"/>
      <c r="O16" s="36"/>
      <c r="P16" s="36"/>
      <c r="Q16" s="36"/>
      <c r="R16" s="18"/>
      <c r="S16" s="19"/>
      <c r="T16" s="19"/>
      <c r="U16" s="19"/>
      <c r="V16" s="19"/>
    </row>
    <row r="17" spans="1:22" s="28" customFormat="1" ht="48" customHeight="1" x14ac:dyDescent="0.3">
      <c r="A17" s="37">
        <v>100</v>
      </c>
      <c r="B17" s="38" t="s">
        <v>54</v>
      </c>
      <c r="C17" s="39"/>
      <c r="D17" s="38"/>
      <c r="E17" s="40">
        <v>400000</v>
      </c>
      <c r="F17" s="41">
        <v>5000</v>
      </c>
      <c r="G17" s="42">
        <v>15000</v>
      </c>
      <c r="H17" s="42">
        <v>25000</v>
      </c>
      <c r="I17" s="42">
        <v>35000</v>
      </c>
      <c r="J17" s="42">
        <v>40000</v>
      </c>
      <c r="K17" s="42">
        <v>40000</v>
      </c>
      <c r="L17" s="42">
        <v>55000</v>
      </c>
      <c r="M17" s="42">
        <v>50000</v>
      </c>
      <c r="N17" s="42">
        <v>51900</v>
      </c>
      <c r="O17" s="42">
        <v>35000</v>
      </c>
      <c r="P17" s="42">
        <v>40000</v>
      </c>
      <c r="Q17" s="42">
        <v>8100</v>
      </c>
      <c r="R17" s="24"/>
      <c r="S17" s="25"/>
      <c r="T17" s="25"/>
      <c r="U17" s="25"/>
      <c r="V17" s="25"/>
    </row>
    <row r="18" spans="1:22" s="28" customFormat="1" ht="42.75" customHeight="1" x14ac:dyDescent="0.3">
      <c r="A18" s="37">
        <v>100</v>
      </c>
      <c r="B18" s="38" t="s">
        <v>55</v>
      </c>
      <c r="C18" s="39"/>
      <c r="D18" s="38"/>
      <c r="E18" s="40">
        <v>7000</v>
      </c>
      <c r="F18" s="42">
        <v>500</v>
      </c>
      <c r="G18" s="42">
        <v>500</v>
      </c>
      <c r="H18" s="42">
        <v>500</v>
      </c>
      <c r="I18" s="42">
        <v>500</v>
      </c>
      <c r="J18" s="42">
        <v>500</v>
      </c>
      <c r="K18" s="42">
        <v>1000</v>
      </c>
      <c r="L18" s="41">
        <v>1000</v>
      </c>
      <c r="M18" s="41">
        <v>500</v>
      </c>
      <c r="N18" s="41">
        <v>500</v>
      </c>
      <c r="O18" s="41">
        <v>500</v>
      </c>
      <c r="P18" s="41">
        <v>500</v>
      </c>
      <c r="Q18" s="41">
        <v>500</v>
      </c>
      <c r="R18" s="24"/>
      <c r="S18" s="25"/>
      <c r="T18" s="25"/>
      <c r="U18" s="25"/>
      <c r="V18" s="25"/>
    </row>
    <row r="19" spans="1:22" s="28" customFormat="1" ht="41.25" customHeight="1" x14ac:dyDescent="0.3">
      <c r="A19" s="37">
        <v>100</v>
      </c>
      <c r="B19" s="38" t="s">
        <v>56</v>
      </c>
      <c r="C19" s="39"/>
      <c r="D19" s="38"/>
      <c r="E19" s="40">
        <v>667900</v>
      </c>
      <c r="F19" s="42">
        <v>15000</v>
      </c>
      <c r="G19" s="42">
        <v>28000</v>
      </c>
      <c r="H19" s="42">
        <v>50000</v>
      </c>
      <c r="I19" s="42">
        <v>57000</v>
      </c>
      <c r="J19" s="42">
        <v>55000</v>
      </c>
      <c r="K19" s="42">
        <v>60000</v>
      </c>
      <c r="L19" s="41">
        <v>71500</v>
      </c>
      <c r="M19" s="41">
        <v>85000</v>
      </c>
      <c r="N19" s="41">
        <v>90000</v>
      </c>
      <c r="O19" s="41">
        <v>75000</v>
      </c>
      <c r="P19" s="41">
        <v>70000</v>
      </c>
      <c r="Q19" s="41">
        <v>11400</v>
      </c>
      <c r="R19" s="24"/>
      <c r="S19" s="25"/>
      <c r="T19" s="25"/>
      <c r="U19" s="25"/>
      <c r="V19" s="25"/>
    </row>
    <row r="20" spans="1:22" s="12" customFormat="1" ht="51" customHeight="1" x14ac:dyDescent="0.3">
      <c r="A20" s="30">
        <v>182</v>
      </c>
      <c r="B20" s="30" t="s">
        <v>35</v>
      </c>
      <c r="C20" s="43"/>
      <c r="D20" s="33"/>
      <c r="E20" s="40">
        <v>2141000</v>
      </c>
      <c r="F20" s="44">
        <v>65000</v>
      </c>
      <c r="G20" s="44">
        <v>115000</v>
      </c>
      <c r="H20" s="44">
        <v>148000</v>
      </c>
      <c r="I20" s="44">
        <v>150000</v>
      </c>
      <c r="J20" s="44">
        <v>160000</v>
      </c>
      <c r="K20" s="44">
        <v>170000</v>
      </c>
      <c r="L20" s="44">
        <v>203000</v>
      </c>
      <c r="M20" s="44">
        <v>290000</v>
      </c>
      <c r="N20" s="44">
        <v>260000</v>
      </c>
      <c r="O20" s="44">
        <v>240000</v>
      </c>
      <c r="P20" s="44">
        <v>190000</v>
      </c>
      <c r="Q20" s="44">
        <v>150000</v>
      </c>
      <c r="R20" s="18"/>
      <c r="S20" s="19"/>
      <c r="T20" s="19"/>
      <c r="U20" s="19"/>
      <c r="V20" s="19"/>
    </row>
    <row r="21" spans="1:22" s="19" customFormat="1" ht="39" customHeight="1" x14ac:dyDescent="0.3">
      <c r="A21" s="45">
        <v>182</v>
      </c>
      <c r="B21" s="45" t="s">
        <v>33</v>
      </c>
      <c r="C21" s="43"/>
      <c r="D21" s="36"/>
      <c r="E21" s="40">
        <v>576000</v>
      </c>
      <c r="F21" s="44">
        <v>10000</v>
      </c>
      <c r="G21" s="44">
        <v>20000</v>
      </c>
      <c r="H21" s="44">
        <v>15000</v>
      </c>
      <c r="I21" s="44">
        <v>5000</v>
      </c>
      <c r="J21" s="44">
        <v>15000</v>
      </c>
      <c r="K21" s="44">
        <v>41000</v>
      </c>
      <c r="L21" s="44">
        <v>70000</v>
      </c>
      <c r="M21" s="44">
        <v>95000</v>
      </c>
      <c r="N21" s="44">
        <v>125000</v>
      </c>
      <c r="O21" s="44">
        <v>105000</v>
      </c>
      <c r="P21" s="44">
        <v>70000</v>
      </c>
      <c r="Q21" s="44">
        <v>5000</v>
      </c>
      <c r="R21" s="18"/>
    </row>
    <row r="22" spans="1:22" s="12" customFormat="1" ht="42" customHeight="1" x14ac:dyDescent="0.3">
      <c r="A22" s="30">
        <v>182</v>
      </c>
      <c r="B22" s="30" t="s">
        <v>59</v>
      </c>
      <c r="C22" s="43"/>
      <c r="D22" s="33"/>
      <c r="E22" s="40">
        <v>795000</v>
      </c>
      <c r="F22" s="44">
        <v>5000</v>
      </c>
      <c r="G22" s="44">
        <v>7000</v>
      </c>
      <c r="H22" s="44">
        <v>10000</v>
      </c>
      <c r="I22" s="44">
        <v>10000</v>
      </c>
      <c r="J22" s="44">
        <v>35000</v>
      </c>
      <c r="K22" s="44">
        <v>45000</v>
      </c>
      <c r="L22" s="44">
        <v>55000</v>
      </c>
      <c r="M22" s="44">
        <v>211000</v>
      </c>
      <c r="N22" s="44">
        <v>200000</v>
      </c>
      <c r="O22" s="44">
        <v>100000</v>
      </c>
      <c r="P22" s="44">
        <v>96000</v>
      </c>
      <c r="Q22" s="44">
        <v>21000</v>
      </c>
      <c r="R22" s="21"/>
      <c r="S22" s="19"/>
      <c r="T22" s="19"/>
      <c r="U22" s="19"/>
      <c r="V22" s="19"/>
    </row>
    <row r="23" spans="1:22" s="12" customFormat="1" ht="42" customHeight="1" x14ac:dyDescent="0.3">
      <c r="A23" s="30">
        <v>182</v>
      </c>
      <c r="B23" s="30" t="s">
        <v>58</v>
      </c>
      <c r="C23" s="43"/>
      <c r="D23" s="33"/>
      <c r="E23" s="40">
        <v>335000</v>
      </c>
      <c r="F23" s="44">
        <v>0</v>
      </c>
      <c r="G23" s="44">
        <v>0</v>
      </c>
      <c r="H23" s="44">
        <v>83750</v>
      </c>
      <c r="I23" s="44">
        <v>0</v>
      </c>
      <c r="J23" s="44">
        <v>83750</v>
      </c>
      <c r="K23" s="44">
        <v>0</v>
      </c>
      <c r="L23" s="44">
        <v>0</v>
      </c>
      <c r="M23" s="44">
        <v>83750</v>
      </c>
      <c r="N23" s="44">
        <v>0</v>
      </c>
      <c r="O23" s="44">
        <v>0</v>
      </c>
      <c r="P23" s="44">
        <v>83750</v>
      </c>
      <c r="Q23" s="44">
        <v>0</v>
      </c>
      <c r="R23" s="18"/>
      <c r="S23" s="19"/>
      <c r="T23" s="19"/>
      <c r="U23" s="19"/>
      <c r="V23" s="19"/>
    </row>
    <row r="24" spans="1:22" s="12" customFormat="1" ht="37.5" customHeight="1" x14ac:dyDescent="0.3">
      <c r="A24" s="45">
        <v>992</v>
      </c>
      <c r="B24" s="45" t="s">
        <v>57</v>
      </c>
      <c r="C24" s="43"/>
      <c r="D24" s="33"/>
      <c r="E24" s="40">
        <v>30000</v>
      </c>
      <c r="F24" s="44">
        <v>0</v>
      </c>
      <c r="G24" s="44">
        <v>2000</v>
      </c>
      <c r="H24" s="44">
        <v>3000</v>
      </c>
      <c r="I24" s="44">
        <v>1000</v>
      </c>
      <c r="J24" s="44">
        <v>2000</v>
      </c>
      <c r="K24" s="44">
        <v>4000</v>
      </c>
      <c r="L24" s="44">
        <v>3000</v>
      </c>
      <c r="M24" s="44">
        <v>1000</v>
      </c>
      <c r="N24" s="44">
        <v>5000</v>
      </c>
      <c r="O24" s="44">
        <v>3000</v>
      </c>
      <c r="P24" s="44">
        <v>1000</v>
      </c>
      <c r="Q24" s="44">
        <v>5000</v>
      </c>
      <c r="R24" s="18"/>
      <c r="S24" s="19"/>
      <c r="T24" s="19"/>
      <c r="U24" s="19"/>
      <c r="V24" s="19"/>
    </row>
    <row r="25" spans="1:22" s="12" customFormat="1" ht="46.5" customHeight="1" x14ac:dyDescent="0.3">
      <c r="A25" s="30">
        <v>992</v>
      </c>
      <c r="B25" s="30" t="s">
        <v>34</v>
      </c>
      <c r="C25" s="43"/>
      <c r="D25" s="33"/>
      <c r="E25" s="40">
        <v>252000</v>
      </c>
      <c r="F25" s="44">
        <v>9000</v>
      </c>
      <c r="G25" s="44">
        <v>19000</v>
      </c>
      <c r="H25" s="44">
        <v>25000</v>
      </c>
      <c r="I25" s="44">
        <v>20000</v>
      </c>
      <c r="J25" s="44">
        <v>18000</v>
      </c>
      <c r="K25" s="44">
        <v>20000</v>
      </c>
      <c r="L25" s="44">
        <v>30000</v>
      </c>
      <c r="M25" s="44">
        <v>32000</v>
      </c>
      <c r="N25" s="44">
        <v>30000</v>
      </c>
      <c r="O25" s="44">
        <v>30000</v>
      </c>
      <c r="P25" s="44">
        <v>15000</v>
      </c>
      <c r="Q25" s="44">
        <v>4000</v>
      </c>
      <c r="R25" s="18"/>
      <c r="S25" s="19"/>
      <c r="T25" s="19"/>
      <c r="U25" s="19"/>
      <c r="V25" s="19"/>
    </row>
    <row r="26" spans="1:22" s="12" customFormat="1" ht="38.25" customHeight="1" x14ac:dyDescent="0.3">
      <c r="A26" s="30">
        <v>821</v>
      </c>
      <c r="B26" s="30" t="s">
        <v>67</v>
      </c>
      <c r="C26" s="43"/>
      <c r="D26" s="33"/>
      <c r="E26" s="40">
        <v>5000</v>
      </c>
      <c r="F26" s="44">
        <v>0</v>
      </c>
      <c r="G26" s="44">
        <v>0</v>
      </c>
      <c r="H26" s="44">
        <v>0</v>
      </c>
      <c r="I26" s="44">
        <v>0</v>
      </c>
      <c r="J26" s="44">
        <v>0</v>
      </c>
      <c r="K26" s="44">
        <v>2500</v>
      </c>
      <c r="L26" s="44">
        <v>0</v>
      </c>
      <c r="M26" s="44">
        <v>2500</v>
      </c>
      <c r="N26" s="44">
        <v>0</v>
      </c>
      <c r="O26" s="44">
        <v>0</v>
      </c>
      <c r="P26" s="44">
        <v>0</v>
      </c>
      <c r="Q26" s="44">
        <v>0</v>
      </c>
      <c r="R26" s="18"/>
      <c r="S26" s="19"/>
      <c r="T26" s="19"/>
      <c r="U26" s="19"/>
      <c r="V26" s="19"/>
    </row>
    <row r="27" spans="1:22" s="12" customFormat="1" ht="41.25" customHeight="1" x14ac:dyDescent="0.3">
      <c r="A27" s="30">
        <v>992</v>
      </c>
      <c r="B27" s="30" t="s">
        <v>71</v>
      </c>
      <c r="C27" s="46"/>
      <c r="D27" s="33"/>
      <c r="E27" s="40">
        <v>20607900</v>
      </c>
      <c r="F27" s="44">
        <v>0</v>
      </c>
      <c r="G27" s="44">
        <v>950000</v>
      </c>
      <c r="H27" s="44">
        <v>0</v>
      </c>
      <c r="I27" s="44">
        <v>0</v>
      </c>
      <c r="J27" s="44">
        <v>0</v>
      </c>
      <c r="K27" s="44">
        <v>0</v>
      </c>
      <c r="L27" s="44">
        <v>0</v>
      </c>
      <c r="M27" s="44">
        <v>0</v>
      </c>
      <c r="N27" s="44">
        <v>0</v>
      </c>
      <c r="O27" s="44">
        <v>0</v>
      </c>
      <c r="P27" s="44">
        <v>0</v>
      </c>
      <c r="Q27" s="44">
        <v>19657900</v>
      </c>
      <c r="R27" s="18"/>
      <c r="S27" s="19"/>
      <c r="T27" s="19"/>
      <c r="U27" s="19"/>
      <c r="V27" s="19"/>
    </row>
    <row r="28" spans="1:22" s="12" customFormat="1" ht="41.25" customHeight="1" x14ac:dyDescent="0.3">
      <c r="A28" s="30">
        <v>992</v>
      </c>
      <c r="B28" s="30" t="s">
        <v>77</v>
      </c>
      <c r="C28" s="46"/>
      <c r="D28" s="33"/>
      <c r="E28" s="40">
        <v>36258200</v>
      </c>
      <c r="F28" s="44">
        <v>0</v>
      </c>
      <c r="G28" s="44">
        <v>0</v>
      </c>
      <c r="H28" s="44">
        <v>0</v>
      </c>
      <c r="I28" s="44">
        <v>0</v>
      </c>
      <c r="J28" s="44">
        <v>0</v>
      </c>
      <c r="K28" s="44">
        <v>0</v>
      </c>
      <c r="L28" s="44">
        <v>0</v>
      </c>
      <c r="M28" s="44">
        <v>0</v>
      </c>
      <c r="N28" s="44">
        <v>0</v>
      </c>
      <c r="O28" s="44">
        <v>0</v>
      </c>
      <c r="P28" s="44">
        <v>0</v>
      </c>
      <c r="Q28" s="44">
        <v>36258200</v>
      </c>
      <c r="R28" s="18"/>
      <c r="S28" s="19"/>
      <c r="T28" s="19"/>
      <c r="U28" s="19"/>
      <c r="V28" s="19"/>
    </row>
    <row r="29" spans="1:22" s="12" customFormat="1" ht="37.5" customHeight="1" x14ac:dyDescent="0.3">
      <c r="A29" s="30">
        <v>992</v>
      </c>
      <c r="B29" s="30" t="s">
        <v>72</v>
      </c>
      <c r="C29" s="46"/>
      <c r="D29" s="33"/>
      <c r="E29" s="40">
        <v>221700</v>
      </c>
      <c r="F29" s="44">
        <v>0</v>
      </c>
      <c r="G29" s="44">
        <v>4000</v>
      </c>
      <c r="H29" s="44">
        <v>0</v>
      </c>
      <c r="I29" s="44">
        <v>0</v>
      </c>
      <c r="J29" s="44">
        <v>0</v>
      </c>
      <c r="K29" s="44">
        <v>0</v>
      </c>
      <c r="L29" s="44">
        <v>0</v>
      </c>
      <c r="M29" s="44">
        <v>0</v>
      </c>
      <c r="N29" s="44">
        <v>0</v>
      </c>
      <c r="O29" s="44">
        <v>0</v>
      </c>
      <c r="P29" s="44">
        <v>0</v>
      </c>
      <c r="Q29" s="44">
        <v>217700</v>
      </c>
      <c r="R29" s="18"/>
      <c r="S29" s="19"/>
      <c r="T29" s="19"/>
      <c r="U29" s="19"/>
      <c r="V29" s="19"/>
    </row>
    <row r="30" spans="1:22" s="12" customFormat="1" ht="44.25" customHeight="1" x14ac:dyDescent="0.3">
      <c r="A30" s="30">
        <v>992</v>
      </c>
      <c r="B30" s="30" t="s">
        <v>73</v>
      </c>
      <c r="C30" s="46"/>
      <c r="D30" s="33"/>
      <c r="E30" s="40">
        <f t="shared" ref="E30" si="0">SUM(F30:Q30)</f>
        <v>3800</v>
      </c>
      <c r="F30" s="44">
        <v>0</v>
      </c>
      <c r="G30" s="44">
        <v>0</v>
      </c>
      <c r="H30" s="44">
        <v>0</v>
      </c>
      <c r="I30" s="44">
        <v>0</v>
      </c>
      <c r="J30" s="44">
        <v>0</v>
      </c>
      <c r="K30" s="44">
        <v>0</v>
      </c>
      <c r="L30" s="44">
        <v>0</v>
      </c>
      <c r="M30" s="44">
        <v>0</v>
      </c>
      <c r="N30" s="44">
        <v>0</v>
      </c>
      <c r="O30" s="44">
        <v>0</v>
      </c>
      <c r="P30" s="44">
        <v>0</v>
      </c>
      <c r="Q30" s="44">
        <v>3800</v>
      </c>
      <c r="R30" s="18"/>
      <c r="S30" s="19"/>
      <c r="T30" s="19"/>
      <c r="U30" s="19"/>
      <c r="V30" s="19"/>
    </row>
    <row r="31" spans="1:22" s="12" customFormat="1" ht="45" customHeight="1" x14ac:dyDescent="0.3">
      <c r="A31" s="30">
        <v>992</v>
      </c>
      <c r="B31" s="30" t="s">
        <v>70</v>
      </c>
      <c r="C31" s="46"/>
      <c r="D31" s="33"/>
      <c r="E31" s="40">
        <v>506925.12</v>
      </c>
      <c r="F31" s="44">
        <v>0</v>
      </c>
      <c r="G31" s="44">
        <v>84600</v>
      </c>
      <c r="H31" s="44">
        <v>0</v>
      </c>
      <c r="I31" s="44">
        <v>0</v>
      </c>
      <c r="J31" s="44">
        <v>0</v>
      </c>
      <c r="K31" s="44">
        <v>0</v>
      </c>
      <c r="L31" s="44">
        <v>0</v>
      </c>
      <c r="M31" s="44">
        <v>0</v>
      </c>
      <c r="N31" s="44">
        <v>0</v>
      </c>
      <c r="O31" s="44">
        <v>0</v>
      </c>
      <c r="P31" s="44">
        <v>0</v>
      </c>
      <c r="Q31" s="44">
        <v>422325.12</v>
      </c>
      <c r="R31" s="18"/>
      <c r="S31" s="19"/>
      <c r="T31" s="19"/>
      <c r="U31" s="19"/>
      <c r="V31" s="19"/>
    </row>
    <row r="32" spans="1:22" s="12" customFormat="1" ht="45" customHeight="1" x14ac:dyDescent="0.3">
      <c r="A32" s="30">
        <v>992</v>
      </c>
      <c r="B32" s="43" t="s">
        <v>75</v>
      </c>
      <c r="C32" s="46"/>
      <c r="D32" s="33"/>
      <c r="E32" s="40">
        <v>1013.14</v>
      </c>
      <c r="F32" s="44">
        <v>0</v>
      </c>
      <c r="G32" s="44">
        <v>1013.14</v>
      </c>
      <c r="H32" s="44">
        <v>0</v>
      </c>
      <c r="I32" s="44">
        <v>0</v>
      </c>
      <c r="J32" s="44">
        <v>0</v>
      </c>
      <c r="K32" s="44">
        <v>0</v>
      </c>
      <c r="L32" s="44">
        <v>0</v>
      </c>
      <c r="M32" s="44">
        <v>0</v>
      </c>
      <c r="N32" s="44">
        <v>0</v>
      </c>
      <c r="O32" s="44">
        <v>0</v>
      </c>
      <c r="P32" s="44">
        <v>0</v>
      </c>
      <c r="Q32" s="44">
        <v>0</v>
      </c>
      <c r="R32" s="18"/>
      <c r="S32" s="19"/>
      <c r="T32" s="19"/>
      <c r="U32" s="19"/>
      <c r="V32" s="19"/>
    </row>
    <row r="33" spans="1:22" s="12" customFormat="1" ht="45" customHeight="1" x14ac:dyDescent="0.3">
      <c r="A33" s="30">
        <v>992</v>
      </c>
      <c r="B33" s="30" t="s">
        <v>76</v>
      </c>
      <c r="C33" s="46"/>
      <c r="D33" s="33"/>
      <c r="E33" s="40">
        <v>-650033.75</v>
      </c>
      <c r="F33" s="44">
        <v>0</v>
      </c>
      <c r="G33" s="44">
        <v>-650033.75</v>
      </c>
      <c r="H33" s="44">
        <v>0</v>
      </c>
      <c r="I33" s="44">
        <v>0</v>
      </c>
      <c r="J33" s="44">
        <v>0</v>
      </c>
      <c r="K33" s="44">
        <v>0</v>
      </c>
      <c r="L33" s="44">
        <v>0</v>
      </c>
      <c r="M33" s="44">
        <v>0</v>
      </c>
      <c r="N33" s="44">
        <v>0</v>
      </c>
      <c r="O33" s="44">
        <v>0</v>
      </c>
      <c r="P33" s="44">
        <v>0</v>
      </c>
      <c r="Q33" s="44">
        <v>0</v>
      </c>
      <c r="R33" s="18"/>
      <c r="S33" s="19"/>
      <c r="T33" s="19"/>
      <c r="U33" s="19"/>
      <c r="V33" s="19"/>
    </row>
    <row r="34" spans="1:22" s="12" customFormat="1" ht="91.5" customHeight="1" x14ac:dyDescent="0.3">
      <c r="A34" s="47" t="s">
        <v>28</v>
      </c>
      <c r="B34" s="33"/>
      <c r="C34" s="33"/>
      <c r="D34" s="33"/>
      <c r="E34" s="48" t="s">
        <v>74</v>
      </c>
      <c r="F34" s="48">
        <f t="shared" ref="F34:Q34" si="1">F17+F18+F19+F20+F21+F22+F23+F24+F25+F26+F27+F29+F30+F31+F32+F33+F28</f>
        <v>109500</v>
      </c>
      <c r="G34" s="48">
        <f t="shared" si="1"/>
        <v>596079.3899999999</v>
      </c>
      <c r="H34" s="48">
        <f t="shared" si="1"/>
        <v>360250</v>
      </c>
      <c r="I34" s="48">
        <f t="shared" si="1"/>
        <v>278500</v>
      </c>
      <c r="J34" s="48">
        <f t="shared" si="1"/>
        <v>409250</v>
      </c>
      <c r="K34" s="48">
        <f t="shared" si="1"/>
        <v>383500</v>
      </c>
      <c r="L34" s="48">
        <f t="shared" si="1"/>
        <v>488500</v>
      </c>
      <c r="M34" s="48">
        <f t="shared" si="1"/>
        <v>850750</v>
      </c>
      <c r="N34" s="48">
        <f t="shared" si="1"/>
        <v>762400</v>
      </c>
      <c r="O34" s="48">
        <f t="shared" si="1"/>
        <v>588500</v>
      </c>
      <c r="P34" s="48">
        <f t="shared" si="1"/>
        <v>566250</v>
      </c>
      <c r="Q34" s="48">
        <f t="shared" si="1"/>
        <v>56764925.120000005</v>
      </c>
      <c r="R34" s="18"/>
      <c r="S34" s="19"/>
      <c r="T34" s="19"/>
      <c r="U34" s="19"/>
      <c r="V34" s="19"/>
    </row>
    <row r="35" spans="1:22" s="12" customFormat="1" ht="34.5" customHeight="1" x14ac:dyDescent="0.3">
      <c r="A35" s="72" t="s">
        <v>29</v>
      </c>
      <c r="B35" s="79"/>
      <c r="C35" s="79"/>
      <c r="D35" s="79"/>
      <c r="E35" s="81">
        <f>E29</f>
        <v>221700</v>
      </c>
      <c r="F35" s="69">
        <v>0</v>
      </c>
      <c r="G35" s="69">
        <v>4000</v>
      </c>
      <c r="H35" s="69">
        <v>0</v>
      </c>
      <c r="I35" s="69">
        <v>0</v>
      </c>
      <c r="J35" s="69">
        <v>0</v>
      </c>
      <c r="K35" s="69">
        <v>0</v>
      </c>
      <c r="L35" s="69">
        <v>0</v>
      </c>
      <c r="M35" s="69">
        <v>0</v>
      </c>
      <c r="N35" s="69">
        <v>0</v>
      </c>
      <c r="O35" s="69">
        <v>0</v>
      </c>
      <c r="P35" s="69">
        <v>0</v>
      </c>
      <c r="Q35" s="69">
        <v>217700</v>
      </c>
      <c r="R35" s="18"/>
      <c r="S35" s="19"/>
      <c r="T35" s="19"/>
      <c r="U35" s="19"/>
      <c r="V35" s="19"/>
    </row>
    <row r="36" spans="1:22" s="12" customFormat="1" ht="21.75" customHeight="1" x14ac:dyDescent="0.3">
      <c r="A36" s="72"/>
      <c r="B36" s="80"/>
      <c r="C36" s="80"/>
      <c r="D36" s="80"/>
      <c r="E36" s="82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18"/>
      <c r="S36" s="19"/>
      <c r="T36" s="19"/>
      <c r="U36" s="19"/>
      <c r="V36" s="19"/>
    </row>
    <row r="37" spans="1:22" s="12" customFormat="1" ht="80.25" customHeight="1" x14ac:dyDescent="0.3">
      <c r="A37" s="71" t="s">
        <v>22</v>
      </c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36"/>
      <c r="P37" s="36"/>
      <c r="Q37" s="36"/>
      <c r="R37" s="23"/>
      <c r="S37" s="19"/>
      <c r="T37" s="19"/>
      <c r="U37" s="19"/>
      <c r="V37" s="19"/>
    </row>
    <row r="38" spans="1:22" s="12" customFormat="1" ht="150" customHeight="1" x14ac:dyDescent="0.3">
      <c r="A38" s="29" t="s">
        <v>18</v>
      </c>
      <c r="B38" s="30" t="s">
        <v>17</v>
      </c>
      <c r="C38" s="30"/>
      <c r="D38" s="30"/>
      <c r="E38" s="30" t="s">
        <v>16</v>
      </c>
      <c r="F38" s="31" t="s">
        <v>4</v>
      </c>
      <c r="G38" s="31" t="s">
        <v>5</v>
      </c>
      <c r="H38" s="31" t="s">
        <v>6</v>
      </c>
      <c r="I38" s="31" t="s">
        <v>7</v>
      </c>
      <c r="J38" s="31" t="s">
        <v>8</v>
      </c>
      <c r="K38" s="31" t="s">
        <v>9</v>
      </c>
      <c r="L38" s="31" t="s">
        <v>10</v>
      </c>
      <c r="M38" s="31" t="s">
        <v>11</v>
      </c>
      <c r="N38" s="31" t="s">
        <v>12</v>
      </c>
      <c r="O38" s="31" t="s">
        <v>13</v>
      </c>
      <c r="P38" s="31" t="s">
        <v>14</v>
      </c>
      <c r="Q38" s="31" t="s">
        <v>15</v>
      </c>
      <c r="R38" s="18"/>
      <c r="S38" s="19"/>
      <c r="T38" s="19"/>
      <c r="U38" s="19"/>
      <c r="V38" s="19"/>
    </row>
    <row r="39" spans="1:22" s="12" customFormat="1" ht="24" customHeight="1" x14ac:dyDescent="0.3">
      <c r="A39" s="49"/>
      <c r="B39" s="46"/>
      <c r="C39" s="34"/>
      <c r="D39" s="34"/>
      <c r="E39" s="34"/>
      <c r="F39" s="35"/>
      <c r="G39" s="35"/>
      <c r="H39" s="35"/>
      <c r="I39" s="35"/>
      <c r="J39" s="35"/>
      <c r="K39" s="35"/>
      <c r="L39" s="35"/>
      <c r="M39" s="35"/>
      <c r="N39" s="35"/>
      <c r="O39" s="36"/>
      <c r="P39" s="36"/>
      <c r="Q39" s="36"/>
      <c r="R39" s="18"/>
      <c r="S39" s="19"/>
      <c r="T39" s="19"/>
      <c r="U39" s="19"/>
      <c r="V39" s="19"/>
    </row>
    <row r="40" spans="1:22" s="12" customFormat="1" ht="21.75" customHeight="1" x14ac:dyDescent="0.3">
      <c r="A40" s="73" t="s">
        <v>63</v>
      </c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5"/>
      <c r="R40" s="18"/>
      <c r="S40" s="19"/>
      <c r="T40" s="19"/>
      <c r="U40" s="19"/>
      <c r="V40" s="19"/>
    </row>
    <row r="41" spans="1:22" s="12" customFormat="1" ht="40.5" hidden="1" x14ac:dyDescent="0.3">
      <c r="A41" s="32" t="s">
        <v>23</v>
      </c>
      <c r="B41" s="33"/>
      <c r="C41" s="33"/>
      <c r="D41" s="33"/>
      <c r="E41" s="33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18"/>
      <c r="S41" s="19"/>
      <c r="T41" s="19"/>
      <c r="U41" s="19"/>
      <c r="V41" s="19"/>
    </row>
    <row r="42" spans="1:22" s="12" customFormat="1" ht="20.25" hidden="1" x14ac:dyDescent="0.3">
      <c r="A42" s="30">
        <v>992</v>
      </c>
      <c r="B42" s="46"/>
      <c r="C42" s="33"/>
      <c r="D42" s="33"/>
      <c r="E42" s="33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18"/>
      <c r="S42" s="19"/>
      <c r="T42" s="19"/>
      <c r="U42" s="19"/>
      <c r="V42" s="19"/>
    </row>
    <row r="43" spans="1:22" s="12" customFormat="1" ht="20.25" hidden="1" x14ac:dyDescent="0.3">
      <c r="A43" s="32"/>
      <c r="B43" s="33"/>
      <c r="C43" s="33"/>
      <c r="D43" s="33"/>
      <c r="E43" s="33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18"/>
      <c r="S43" s="19"/>
      <c r="T43" s="19"/>
      <c r="U43" s="19"/>
      <c r="V43" s="19"/>
    </row>
    <row r="44" spans="1:22" s="12" customFormat="1" ht="20.25" hidden="1" x14ac:dyDescent="0.3">
      <c r="A44" s="72" t="s">
        <v>63</v>
      </c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36"/>
      <c r="P44" s="36"/>
      <c r="Q44" s="36"/>
      <c r="R44" s="18"/>
      <c r="S44" s="19"/>
      <c r="T44" s="19"/>
      <c r="U44" s="19"/>
      <c r="V44" s="19"/>
    </row>
    <row r="45" spans="1:22" s="12" customFormat="1" ht="20.25" hidden="1" x14ac:dyDescent="0.3">
      <c r="A45" s="71" t="s">
        <v>24</v>
      </c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36"/>
      <c r="P45" s="36"/>
      <c r="Q45" s="36"/>
      <c r="R45" s="18"/>
      <c r="S45" s="19"/>
      <c r="T45" s="19"/>
      <c r="U45" s="19"/>
      <c r="V45" s="19"/>
    </row>
    <row r="46" spans="1:22" s="12" customFormat="1" ht="20.25" hidden="1" x14ac:dyDescent="0.3">
      <c r="A46" s="45">
        <v>992</v>
      </c>
      <c r="B46" s="50" t="s">
        <v>53</v>
      </c>
      <c r="C46" s="50"/>
      <c r="D46" s="36"/>
      <c r="E46" s="44">
        <f>SUM(F46:Q46)</f>
        <v>713824</v>
      </c>
      <c r="F46" s="44">
        <v>59486</v>
      </c>
      <c r="G46" s="44">
        <v>59486</v>
      </c>
      <c r="H46" s="44">
        <v>59485</v>
      </c>
      <c r="I46" s="44">
        <v>59485</v>
      </c>
      <c r="J46" s="44">
        <v>59485</v>
      </c>
      <c r="K46" s="44">
        <v>59485</v>
      </c>
      <c r="L46" s="44">
        <v>59485</v>
      </c>
      <c r="M46" s="44">
        <v>59485</v>
      </c>
      <c r="N46" s="44">
        <v>59485</v>
      </c>
      <c r="O46" s="44">
        <v>59485</v>
      </c>
      <c r="P46" s="44">
        <v>59485</v>
      </c>
      <c r="Q46" s="44">
        <v>59487</v>
      </c>
      <c r="R46" s="18"/>
      <c r="S46" s="19"/>
      <c r="T46" s="19"/>
      <c r="U46" s="19"/>
      <c r="V46" s="19"/>
    </row>
    <row r="47" spans="1:22" s="12" customFormat="1" ht="27.75" customHeight="1" x14ac:dyDescent="0.3">
      <c r="A47" s="65" t="s">
        <v>24</v>
      </c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7"/>
      <c r="R47" s="18"/>
      <c r="S47" s="19"/>
      <c r="T47" s="19"/>
      <c r="U47" s="19"/>
      <c r="V47" s="19"/>
    </row>
    <row r="48" spans="1:22" s="12" customFormat="1" ht="34.5" customHeight="1" x14ac:dyDescent="0.3">
      <c r="A48" s="45">
        <v>992</v>
      </c>
      <c r="B48" s="50" t="s">
        <v>53</v>
      </c>
      <c r="C48" s="51"/>
      <c r="D48" s="51"/>
      <c r="E48" s="52">
        <v>756184.8</v>
      </c>
      <c r="F48" s="52">
        <v>63015.4</v>
      </c>
      <c r="G48" s="52">
        <v>63015.4</v>
      </c>
      <c r="H48" s="52">
        <v>63015.4</v>
      </c>
      <c r="I48" s="52">
        <v>63015.4</v>
      </c>
      <c r="J48" s="52">
        <v>63015.4</v>
      </c>
      <c r="K48" s="52">
        <v>63015.4</v>
      </c>
      <c r="L48" s="52">
        <v>63015.4</v>
      </c>
      <c r="M48" s="52">
        <v>63015.4</v>
      </c>
      <c r="N48" s="52">
        <v>63015.4</v>
      </c>
      <c r="O48" s="52">
        <v>63015.4</v>
      </c>
      <c r="P48" s="52">
        <v>63015.4</v>
      </c>
      <c r="Q48" s="52">
        <v>63015.4</v>
      </c>
      <c r="R48" s="18"/>
      <c r="S48" s="19"/>
      <c r="T48" s="19"/>
      <c r="U48" s="19"/>
      <c r="V48" s="19"/>
    </row>
    <row r="49" spans="1:22" s="12" customFormat="1" ht="33" customHeight="1" x14ac:dyDescent="0.3">
      <c r="A49" s="45">
        <v>992</v>
      </c>
      <c r="B49" s="50" t="s">
        <v>36</v>
      </c>
      <c r="C49" s="50"/>
      <c r="D49" s="36"/>
      <c r="E49" s="44">
        <f>SUM(F49:Q49)</f>
        <v>3800</v>
      </c>
      <c r="F49" s="44">
        <v>0</v>
      </c>
      <c r="G49" s="44">
        <v>0</v>
      </c>
      <c r="H49" s="44">
        <v>0</v>
      </c>
      <c r="I49" s="44">
        <v>0</v>
      </c>
      <c r="J49" s="44">
        <v>0</v>
      </c>
      <c r="K49" s="44">
        <v>0</v>
      </c>
      <c r="L49" s="44">
        <v>0</v>
      </c>
      <c r="M49" s="44">
        <v>0</v>
      </c>
      <c r="N49" s="44">
        <v>0</v>
      </c>
      <c r="O49" s="44">
        <v>0</v>
      </c>
      <c r="P49" s="44">
        <v>0</v>
      </c>
      <c r="Q49" s="44">
        <v>3800</v>
      </c>
      <c r="R49" s="18"/>
      <c r="S49" s="19"/>
      <c r="T49" s="19"/>
      <c r="U49" s="19"/>
      <c r="V49" s="19"/>
    </row>
    <row r="50" spans="1:22" s="12" customFormat="1" ht="38.25" customHeight="1" x14ac:dyDescent="0.3">
      <c r="A50" s="45">
        <v>992</v>
      </c>
      <c r="B50" s="50" t="s">
        <v>36</v>
      </c>
      <c r="C50" s="50"/>
      <c r="D50" s="36"/>
      <c r="E50" s="44">
        <v>3664413.6</v>
      </c>
      <c r="F50" s="44">
        <v>46484.6</v>
      </c>
      <c r="G50" s="44">
        <v>254500</v>
      </c>
      <c r="H50" s="44">
        <v>55000</v>
      </c>
      <c r="I50" s="44">
        <v>74500</v>
      </c>
      <c r="J50" s="44">
        <v>109617.3</v>
      </c>
      <c r="K50" s="44">
        <v>70000</v>
      </c>
      <c r="L50" s="44">
        <v>105000</v>
      </c>
      <c r="M50" s="44">
        <v>250500</v>
      </c>
      <c r="N50" s="44">
        <v>175500</v>
      </c>
      <c r="O50" s="44">
        <v>175900</v>
      </c>
      <c r="P50" s="44">
        <v>100000</v>
      </c>
      <c r="Q50" s="44">
        <v>2247411.7000000002</v>
      </c>
      <c r="R50" s="18"/>
      <c r="S50" s="19"/>
      <c r="T50" s="19"/>
      <c r="U50" s="19"/>
      <c r="V50" s="19"/>
    </row>
    <row r="51" spans="1:22" s="19" customFormat="1" ht="45.75" customHeight="1" x14ac:dyDescent="0.3">
      <c r="A51" s="53">
        <v>992</v>
      </c>
      <c r="B51" s="54" t="s">
        <v>52</v>
      </c>
      <c r="C51" s="54"/>
      <c r="D51" s="55"/>
      <c r="E51" s="44">
        <v>4907</v>
      </c>
      <c r="F51" s="41">
        <v>0</v>
      </c>
      <c r="G51" s="41">
        <v>0</v>
      </c>
      <c r="H51" s="41">
        <v>0</v>
      </c>
      <c r="I51" s="41">
        <v>0</v>
      </c>
      <c r="J51" s="41">
        <v>0</v>
      </c>
      <c r="K51" s="41">
        <v>0</v>
      </c>
      <c r="L51" s="41">
        <v>0</v>
      </c>
      <c r="M51" s="41">
        <v>0</v>
      </c>
      <c r="N51" s="41">
        <v>0</v>
      </c>
      <c r="O51" s="41">
        <v>0</v>
      </c>
      <c r="P51" s="41">
        <v>0</v>
      </c>
      <c r="Q51" s="44">
        <v>4907</v>
      </c>
      <c r="R51" s="18"/>
    </row>
    <row r="52" spans="1:22" s="19" customFormat="1" ht="45.75" customHeight="1" x14ac:dyDescent="0.3">
      <c r="A52" s="53">
        <v>992</v>
      </c>
      <c r="B52" s="54" t="s">
        <v>51</v>
      </c>
      <c r="C52" s="54"/>
      <c r="D52" s="55"/>
      <c r="E52" s="44">
        <f t="shared" ref="E52:E63" si="2">SUM(F52:Q52)</f>
        <v>5000</v>
      </c>
      <c r="F52" s="41">
        <v>0</v>
      </c>
      <c r="G52" s="41">
        <v>0</v>
      </c>
      <c r="H52" s="41">
        <v>0</v>
      </c>
      <c r="I52" s="41">
        <v>0</v>
      </c>
      <c r="J52" s="41">
        <v>0</v>
      </c>
      <c r="K52" s="41">
        <v>0</v>
      </c>
      <c r="L52" s="41">
        <v>0</v>
      </c>
      <c r="M52" s="41">
        <v>0</v>
      </c>
      <c r="N52" s="41">
        <v>0</v>
      </c>
      <c r="O52" s="41">
        <v>0</v>
      </c>
      <c r="P52" s="41">
        <v>0</v>
      </c>
      <c r="Q52" s="41">
        <v>5000</v>
      </c>
      <c r="R52" s="18"/>
    </row>
    <row r="53" spans="1:22" s="19" customFormat="1" ht="33.75" customHeight="1" x14ac:dyDescent="0.3">
      <c r="A53" s="53">
        <v>992</v>
      </c>
      <c r="B53" s="54" t="s">
        <v>37</v>
      </c>
      <c r="C53" s="54"/>
      <c r="D53" s="55"/>
      <c r="E53" s="44">
        <v>5910430.5899999999</v>
      </c>
      <c r="F53" s="41">
        <v>0</v>
      </c>
      <c r="G53" s="41">
        <v>303936.49</v>
      </c>
      <c r="H53" s="41">
        <v>35000</v>
      </c>
      <c r="I53" s="41">
        <v>45000</v>
      </c>
      <c r="J53" s="41">
        <v>75117.3</v>
      </c>
      <c r="K53" s="41">
        <v>25000</v>
      </c>
      <c r="L53" s="41">
        <v>77484.600000000006</v>
      </c>
      <c r="M53" s="41">
        <v>85000</v>
      </c>
      <c r="N53" s="41">
        <v>95500</v>
      </c>
      <c r="O53" s="41">
        <v>74484.600000000006</v>
      </c>
      <c r="P53" s="41">
        <v>100117.3</v>
      </c>
      <c r="Q53" s="41">
        <v>4993790.3</v>
      </c>
      <c r="R53" s="23"/>
    </row>
    <row r="54" spans="1:22" s="25" customFormat="1" ht="42" customHeight="1" x14ac:dyDescent="0.3">
      <c r="A54" s="53">
        <v>992</v>
      </c>
      <c r="B54" s="54" t="s">
        <v>50</v>
      </c>
      <c r="C54" s="54"/>
      <c r="D54" s="55"/>
      <c r="E54" s="44">
        <v>221700</v>
      </c>
      <c r="F54" s="41">
        <v>0</v>
      </c>
      <c r="G54" s="41">
        <v>4000</v>
      </c>
      <c r="H54" s="41">
        <v>0</v>
      </c>
      <c r="I54" s="41">
        <v>0</v>
      </c>
      <c r="J54" s="41">
        <v>0</v>
      </c>
      <c r="K54" s="41">
        <v>0</v>
      </c>
      <c r="L54" s="41">
        <v>0</v>
      </c>
      <c r="M54" s="41">
        <v>0</v>
      </c>
      <c r="N54" s="41">
        <v>0</v>
      </c>
      <c r="O54" s="41">
        <v>0</v>
      </c>
      <c r="P54" s="41">
        <v>0</v>
      </c>
      <c r="Q54" s="44">
        <v>217700</v>
      </c>
      <c r="R54" s="24"/>
    </row>
    <row r="55" spans="1:22" s="25" customFormat="1" ht="38.25" customHeight="1" x14ac:dyDescent="0.3">
      <c r="A55" s="53">
        <v>992</v>
      </c>
      <c r="B55" s="54" t="s">
        <v>49</v>
      </c>
      <c r="C55" s="54"/>
      <c r="D55" s="55"/>
      <c r="E55" s="44">
        <v>1521883.96</v>
      </c>
      <c r="F55" s="41">
        <v>0</v>
      </c>
      <c r="G55" s="41">
        <v>425093.77</v>
      </c>
      <c r="H55" s="41">
        <v>100000</v>
      </c>
      <c r="I55" s="41">
        <v>0</v>
      </c>
      <c r="J55" s="41">
        <v>0</v>
      </c>
      <c r="K55" s="41">
        <v>100000</v>
      </c>
      <c r="L55" s="41">
        <v>0</v>
      </c>
      <c r="M55" s="41">
        <v>0</v>
      </c>
      <c r="N55" s="41">
        <v>100000</v>
      </c>
      <c r="O55" s="41">
        <v>0</v>
      </c>
      <c r="P55" s="41">
        <v>0</v>
      </c>
      <c r="Q55" s="41">
        <v>796790.19</v>
      </c>
      <c r="R55" s="24"/>
    </row>
    <row r="56" spans="1:22" s="25" customFormat="1" ht="36" customHeight="1" x14ac:dyDescent="0.3">
      <c r="A56" s="53">
        <v>992</v>
      </c>
      <c r="B56" s="54" t="s">
        <v>48</v>
      </c>
      <c r="C56" s="54"/>
      <c r="D56" s="55"/>
      <c r="E56" s="44">
        <v>70000</v>
      </c>
      <c r="F56" s="41">
        <v>0</v>
      </c>
      <c r="G56" s="41">
        <v>0</v>
      </c>
      <c r="H56" s="41">
        <v>0</v>
      </c>
      <c r="I56" s="41">
        <v>0</v>
      </c>
      <c r="J56" s="41">
        <v>0</v>
      </c>
      <c r="K56" s="41">
        <v>0</v>
      </c>
      <c r="L56" s="41">
        <v>0</v>
      </c>
      <c r="M56" s="41">
        <v>10000</v>
      </c>
      <c r="N56" s="41">
        <v>0</v>
      </c>
      <c r="O56" s="41">
        <v>0</v>
      </c>
      <c r="P56" s="41">
        <v>20000</v>
      </c>
      <c r="Q56" s="41">
        <v>40000</v>
      </c>
      <c r="R56" s="24"/>
    </row>
    <row r="57" spans="1:22" s="25" customFormat="1" ht="39.75" customHeight="1" x14ac:dyDescent="0.3">
      <c r="A57" s="53">
        <v>992</v>
      </c>
      <c r="B57" s="54" t="s">
        <v>47</v>
      </c>
      <c r="C57" s="54"/>
      <c r="D57" s="55"/>
      <c r="E57" s="44">
        <v>45000</v>
      </c>
      <c r="F57" s="41">
        <v>0</v>
      </c>
      <c r="G57" s="41">
        <v>0</v>
      </c>
      <c r="H57" s="41">
        <v>0</v>
      </c>
      <c r="I57" s="41">
        <v>0</v>
      </c>
      <c r="J57" s="41">
        <v>0</v>
      </c>
      <c r="K57" s="41">
        <v>0</v>
      </c>
      <c r="L57" s="41">
        <v>0</v>
      </c>
      <c r="M57" s="41">
        <v>30000</v>
      </c>
      <c r="N57" s="41">
        <v>0</v>
      </c>
      <c r="O57" s="41">
        <v>0</v>
      </c>
      <c r="P57" s="41">
        <v>0</v>
      </c>
      <c r="Q57" s="41">
        <v>15000</v>
      </c>
      <c r="R57" s="24"/>
    </row>
    <row r="58" spans="1:22" s="25" customFormat="1" ht="33" customHeight="1" x14ac:dyDescent="0.3">
      <c r="A58" s="53">
        <v>992</v>
      </c>
      <c r="B58" s="54" t="s">
        <v>46</v>
      </c>
      <c r="C58" s="54"/>
      <c r="D58" s="55"/>
      <c r="E58" s="44">
        <f t="shared" si="2"/>
        <v>10000</v>
      </c>
      <c r="F58" s="41">
        <v>0</v>
      </c>
      <c r="G58" s="41">
        <v>0</v>
      </c>
      <c r="H58" s="41">
        <v>0</v>
      </c>
      <c r="I58" s="41">
        <v>0</v>
      </c>
      <c r="J58" s="41">
        <v>0</v>
      </c>
      <c r="K58" s="41">
        <v>0</v>
      </c>
      <c r="L58" s="41">
        <v>0</v>
      </c>
      <c r="M58" s="41">
        <v>0</v>
      </c>
      <c r="N58" s="41">
        <v>0</v>
      </c>
      <c r="O58" s="41">
        <v>0</v>
      </c>
      <c r="P58" s="41">
        <v>0</v>
      </c>
      <c r="Q58" s="41">
        <v>10000</v>
      </c>
      <c r="R58" s="24"/>
    </row>
    <row r="59" spans="1:22" s="25" customFormat="1" ht="39" customHeight="1" x14ac:dyDescent="0.3">
      <c r="A59" s="53">
        <v>992</v>
      </c>
      <c r="B59" s="54" t="s">
        <v>45</v>
      </c>
      <c r="C59" s="54"/>
      <c r="D59" s="55"/>
      <c r="E59" s="44">
        <v>39753801.619999997</v>
      </c>
      <c r="F59" s="41">
        <v>0</v>
      </c>
      <c r="G59" s="41">
        <v>2420701.62</v>
      </c>
      <c r="H59" s="41">
        <v>0</v>
      </c>
      <c r="I59" s="41">
        <v>0</v>
      </c>
      <c r="J59" s="41">
        <v>60000</v>
      </c>
      <c r="K59" s="41">
        <v>0</v>
      </c>
      <c r="L59" s="41">
        <v>0</v>
      </c>
      <c r="M59" s="41">
        <v>123499.6</v>
      </c>
      <c r="N59" s="41">
        <v>0</v>
      </c>
      <c r="O59" s="41">
        <v>0</v>
      </c>
      <c r="P59" s="41">
        <v>113735</v>
      </c>
      <c r="Q59" s="41">
        <v>37035865.399999999</v>
      </c>
      <c r="R59" s="24"/>
    </row>
    <row r="60" spans="1:22" s="25" customFormat="1" ht="32.25" customHeight="1" x14ac:dyDescent="0.3">
      <c r="A60" s="53">
        <v>992</v>
      </c>
      <c r="B60" s="54" t="s">
        <v>38</v>
      </c>
      <c r="C60" s="54"/>
      <c r="D60" s="55"/>
      <c r="E60" s="44">
        <f t="shared" si="2"/>
        <v>10000</v>
      </c>
      <c r="F60" s="41">
        <v>0</v>
      </c>
      <c r="G60" s="41">
        <v>0</v>
      </c>
      <c r="H60" s="41">
        <v>0</v>
      </c>
      <c r="I60" s="41">
        <v>0</v>
      </c>
      <c r="J60" s="41">
        <v>0</v>
      </c>
      <c r="K60" s="41">
        <v>0</v>
      </c>
      <c r="L60" s="41">
        <v>10000</v>
      </c>
      <c r="M60" s="41">
        <v>0</v>
      </c>
      <c r="N60" s="41">
        <v>0</v>
      </c>
      <c r="O60" s="41">
        <v>0</v>
      </c>
      <c r="P60" s="41">
        <v>0</v>
      </c>
      <c r="Q60" s="41">
        <v>0</v>
      </c>
      <c r="R60" s="24"/>
    </row>
    <row r="61" spans="1:22" s="25" customFormat="1" ht="36.75" customHeight="1" x14ac:dyDescent="0.3">
      <c r="A61" s="53">
        <v>992</v>
      </c>
      <c r="B61" s="54" t="s">
        <v>39</v>
      </c>
      <c r="C61" s="54"/>
      <c r="D61" s="55"/>
      <c r="E61" s="44">
        <v>643879.43000000005</v>
      </c>
      <c r="F61" s="41">
        <v>0</v>
      </c>
      <c r="G61" s="41">
        <v>50000</v>
      </c>
      <c r="H61" s="41">
        <v>0</v>
      </c>
      <c r="I61" s="41">
        <v>0</v>
      </c>
      <c r="J61" s="41">
        <v>0</v>
      </c>
      <c r="K61" s="41">
        <v>0</v>
      </c>
      <c r="L61" s="41">
        <v>50000</v>
      </c>
      <c r="M61" s="41">
        <v>0</v>
      </c>
      <c r="N61" s="41">
        <v>0</v>
      </c>
      <c r="O61" s="41">
        <v>75000</v>
      </c>
      <c r="P61" s="41">
        <v>0</v>
      </c>
      <c r="Q61" s="41">
        <v>468879.43</v>
      </c>
      <c r="R61" s="24"/>
    </row>
    <row r="62" spans="1:22" s="25" customFormat="1" ht="38.25" customHeight="1" x14ac:dyDescent="0.3">
      <c r="A62" s="53">
        <v>992</v>
      </c>
      <c r="B62" s="54" t="s">
        <v>44</v>
      </c>
      <c r="C62" s="54"/>
      <c r="D62" s="55"/>
      <c r="E62" s="44">
        <v>3150000</v>
      </c>
      <c r="F62" s="41">
        <v>0</v>
      </c>
      <c r="G62" s="41">
        <v>81570.600000000006</v>
      </c>
      <c r="H62" s="41">
        <v>0</v>
      </c>
      <c r="I62" s="41">
        <v>0</v>
      </c>
      <c r="J62" s="41">
        <v>0</v>
      </c>
      <c r="K62" s="41">
        <v>24500</v>
      </c>
      <c r="L62" s="41">
        <v>60000</v>
      </c>
      <c r="M62" s="41">
        <v>87000</v>
      </c>
      <c r="N62" s="41">
        <v>55484.6</v>
      </c>
      <c r="O62" s="41">
        <v>89100</v>
      </c>
      <c r="P62" s="41">
        <v>50000</v>
      </c>
      <c r="Q62" s="41">
        <v>2702344.8</v>
      </c>
      <c r="R62" s="24"/>
    </row>
    <row r="63" spans="1:22" s="25" customFormat="1" ht="33" customHeight="1" x14ac:dyDescent="0.3">
      <c r="A63" s="53">
        <v>992</v>
      </c>
      <c r="B63" s="54" t="s">
        <v>43</v>
      </c>
      <c r="C63" s="54"/>
      <c r="D63" s="55"/>
      <c r="E63" s="44">
        <f t="shared" si="2"/>
        <v>75000</v>
      </c>
      <c r="F63" s="41">
        <v>0</v>
      </c>
      <c r="G63" s="41">
        <v>0</v>
      </c>
      <c r="H63" s="41">
        <v>0</v>
      </c>
      <c r="I63" s="41">
        <v>0</v>
      </c>
      <c r="J63" s="41">
        <v>0</v>
      </c>
      <c r="K63" s="41">
        <v>0</v>
      </c>
      <c r="L63" s="41">
        <v>0</v>
      </c>
      <c r="M63" s="41">
        <v>0</v>
      </c>
      <c r="N63" s="41">
        <v>0</v>
      </c>
      <c r="O63" s="41">
        <v>0</v>
      </c>
      <c r="P63" s="41">
        <v>0</v>
      </c>
      <c r="Q63" s="41">
        <v>75000</v>
      </c>
      <c r="R63" s="24"/>
    </row>
    <row r="64" spans="1:22" s="25" customFormat="1" ht="39" customHeight="1" x14ac:dyDescent="0.3">
      <c r="A64" s="53">
        <v>992</v>
      </c>
      <c r="B64" s="54" t="s">
        <v>40</v>
      </c>
      <c r="C64" s="54"/>
      <c r="D64" s="55"/>
      <c r="E64" s="44">
        <v>9476900</v>
      </c>
      <c r="F64" s="41">
        <v>0</v>
      </c>
      <c r="G64" s="41">
        <v>565028</v>
      </c>
      <c r="H64" s="41">
        <v>107234.6</v>
      </c>
      <c r="I64" s="41">
        <v>95984.6</v>
      </c>
      <c r="J64" s="41">
        <v>101500</v>
      </c>
      <c r="K64" s="41">
        <v>100984.6</v>
      </c>
      <c r="L64" s="41">
        <v>123000</v>
      </c>
      <c r="M64" s="41">
        <v>201735</v>
      </c>
      <c r="N64" s="41">
        <v>272900</v>
      </c>
      <c r="O64" s="41">
        <v>111000</v>
      </c>
      <c r="P64" s="41">
        <v>119382.3</v>
      </c>
      <c r="Q64" s="41">
        <v>7678150.9000000004</v>
      </c>
      <c r="R64" s="24"/>
    </row>
    <row r="65" spans="1:22" s="25" customFormat="1" ht="28.5" customHeight="1" x14ac:dyDescent="0.3">
      <c r="A65" s="53">
        <v>992</v>
      </c>
      <c r="B65" s="54" t="s">
        <v>42</v>
      </c>
      <c r="C65" s="54"/>
      <c r="D65" s="55"/>
      <c r="E65" s="44">
        <v>217270</v>
      </c>
      <c r="F65" s="41">
        <v>0</v>
      </c>
      <c r="G65" s="41">
        <v>0</v>
      </c>
      <c r="H65" s="41">
        <v>0</v>
      </c>
      <c r="I65" s="41">
        <v>0</v>
      </c>
      <c r="J65" s="41">
        <v>0</v>
      </c>
      <c r="K65" s="41">
        <v>0</v>
      </c>
      <c r="L65" s="41">
        <v>0</v>
      </c>
      <c r="M65" s="41">
        <v>0</v>
      </c>
      <c r="N65" s="41">
        <v>0</v>
      </c>
      <c r="O65" s="41">
        <v>0</v>
      </c>
      <c r="P65" s="41">
        <v>0</v>
      </c>
      <c r="Q65" s="41">
        <v>217270</v>
      </c>
      <c r="R65" s="24"/>
    </row>
    <row r="66" spans="1:22" s="25" customFormat="1" ht="30" customHeight="1" x14ac:dyDescent="0.3">
      <c r="A66" s="53">
        <v>992</v>
      </c>
      <c r="B66" s="54" t="s">
        <v>66</v>
      </c>
      <c r="C66" s="54"/>
      <c r="D66" s="55"/>
      <c r="E66" s="44">
        <v>160000</v>
      </c>
      <c r="F66" s="41">
        <v>0</v>
      </c>
      <c r="G66" s="41">
        <v>0</v>
      </c>
      <c r="H66" s="41">
        <v>0</v>
      </c>
      <c r="I66" s="41">
        <v>0</v>
      </c>
      <c r="J66" s="41">
        <v>0</v>
      </c>
      <c r="K66" s="41">
        <v>0</v>
      </c>
      <c r="L66" s="41">
        <v>0</v>
      </c>
      <c r="M66" s="41">
        <v>0</v>
      </c>
      <c r="N66" s="41">
        <v>0</v>
      </c>
      <c r="O66" s="41">
        <v>0</v>
      </c>
      <c r="P66" s="41">
        <v>0</v>
      </c>
      <c r="Q66" s="44">
        <v>160000</v>
      </c>
      <c r="R66" s="24"/>
    </row>
    <row r="67" spans="1:22" s="25" customFormat="1" ht="30.75" customHeight="1" x14ac:dyDescent="0.3">
      <c r="A67" s="53">
        <v>992</v>
      </c>
      <c r="B67" s="54" t="s">
        <v>41</v>
      </c>
      <c r="C67" s="54"/>
      <c r="D67" s="55"/>
      <c r="E67" s="44">
        <v>30000</v>
      </c>
      <c r="F67" s="41">
        <v>0</v>
      </c>
      <c r="G67" s="41">
        <v>0</v>
      </c>
      <c r="H67" s="41">
        <v>0</v>
      </c>
      <c r="I67" s="41">
        <v>0</v>
      </c>
      <c r="J67" s="41">
        <v>0</v>
      </c>
      <c r="K67" s="41">
        <v>0</v>
      </c>
      <c r="L67" s="41">
        <v>0</v>
      </c>
      <c r="M67" s="41">
        <v>0</v>
      </c>
      <c r="N67" s="41">
        <v>0</v>
      </c>
      <c r="O67" s="41">
        <v>0</v>
      </c>
      <c r="P67" s="41">
        <v>0</v>
      </c>
      <c r="Q67" s="41">
        <v>30000</v>
      </c>
      <c r="R67" s="24"/>
    </row>
    <row r="68" spans="1:22" s="25" customFormat="1" ht="132.75" customHeight="1" x14ac:dyDescent="0.3">
      <c r="A68" s="56" t="s">
        <v>60</v>
      </c>
      <c r="B68" s="54"/>
      <c r="C68" s="54"/>
      <c r="D68" s="55"/>
      <c r="E68" s="44">
        <f>E48+E49+E50+E51+E52+E53+E54+E55+E56+E57+E58+E59+E60+E61+E62+E63+E64+E65+E66+E67</f>
        <v>65730170.999999993</v>
      </c>
      <c r="F68" s="44">
        <f t="shared" ref="F68:Q68" si="3">F48+F49+F50+F51+F52+F53+F54+F55+F56+F57+F58+F59+F60+F61+F62+F63+F64+F65+F66+F67</f>
        <v>109500</v>
      </c>
      <c r="G68" s="44">
        <f t="shared" si="3"/>
        <v>4167845.8800000004</v>
      </c>
      <c r="H68" s="44">
        <f t="shared" si="3"/>
        <v>360250</v>
      </c>
      <c r="I68" s="44">
        <f t="shared" si="3"/>
        <v>278500</v>
      </c>
      <c r="J68" s="44">
        <f t="shared" si="3"/>
        <v>409250</v>
      </c>
      <c r="K68" s="44">
        <f t="shared" si="3"/>
        <v>383500</v>
      </c>
      <c r="L68" s="44">
        <f t="shared" si="3"/>
        <v>488500</v>
      </c>
      <c r="M68" s="44">
        <f t="shared" si="3"/>
        <v>850750</v>
      </c>
      <c r="N68" s="44">
        <f t="shared" si="3"/>
        <v>762400</v>
      </c>
      <c r="O68" s="44">
        <f t="shared" si="3"/>
        <v>588500</v>
      </c>
      <c r="P68" s="44">
        <f t="shared" si="3"/>
        <v>566250</v>
      </c>
      <c r="Q68" s="44">
        <f t="shared" si="3"/>
        <v>56764925.11999999</v>
      </c>
      <c r="R68" s="24"/>
    </row>
    <row r="69" spans="1:22" s="25" customFormat="1" ht="41.25" customHeight="1" x14ac:dyDescent="0.35">
      <c r="A69" s="32" t="s">
        <v>30</v>
      </c>
      <c r="B69" s="33"/>
      <c r="C69" s="33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33"/>
      <c r="R69" s="24"/>
    </row>
    <row r="70" spans="1:22" s="25" customFormat="1" ht="54" customHeight="1" x14ac:dyDescent="0.3">
      <c r="A70" s="58" t="s">
        <v>29</v>
      </c>
      <c r="B70" s="46"/>
      <c r="C70" s="33"/>
      <c r="D70" s="33"/>
      <c r="E70" s="48">
        <v>221700</v>
      </c>
      <c r="F70" s="59">
        <v>0</v>
      </c>
      <c r="G70" s="44">
        <v>0</v>
      </c>
      <c r="H70" s="44">
        <v>0</v>
      </c>
      <c r="I70" s="44">
        <v>0</v>
      </c>
      <c r="J70" s="44">
        <v>0</v>
      </c>
      <c r="K70" s="44">
        <v>0</v>
      </c>
      <c r="L70" s="44">
        <v>0</v>
      </c>
      <c r="M70" s="44">
        <v>0</v>
      </c>
      <c r="N70" s="44">
        <v>0</v>
      </c>
      <c r="O70" s="44">
        <v>0</v>
      </c>
      <c r="P70" s="44">
        <v>0</v>
      </c>
      <c r="Q70" s="44">
        <v>221700</v>
      </c>
      <c r="R70" s="26"/>
    </row>
    <row r="71" spans="1:22" s="25" customFormat="1" ht="34.5" customHeight="1" x14ac:dyDescent="0.3">
      <c r="A71" s="58" t="s">
        <v>65</v>
      </c>
      <c r="B71" s="33"/>
      <c r="C71" s="33"/>
      <c r="D71" s="33"/>
      <c r="E71" s="48"/>
      <c r="F71" s="59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26"/>
    </row>
    <row r="72" spans="1:22" s="12" customFormat="1" ht="21" x14ac:dyDescent="0.3">
      <c r="A72" s="49"/>
      <c r="B72" s="60"/>
      <c r="C72" s="33"/>
      <c r="D72" s="33"/>
      <c r="E72" s="48"/>
      <c r="F72" s="59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23"/>
      <c r="S72" s="19"/>
      <c r="T72" s="19"/>
      <c r="U72" s="19"/>
      <c r="V72" s="19"/>
    </row>
    <row r="73" spans="1:22" s="13" customFormat="1" ht="15.75" customHeight="1" x14ac:dyDescent="0.25">
      <c r="A73" s="30"/>
      <c r="B73" s="46"/>
      <c r="C73" s="33"/>
      <c r="D73" s="33"/>
      <c r="E73" s="48"/>
      <c r="F73" s="59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27"/>
      <c r="S73" s="14"/>
      <c r="T73" s="14"/>
      <c r="U73" s="14"/>
      <c r="V73" s="14"/>
    </row>
    <row r="74" spans="1:22" s="12" customFormat="1" ht="50.25" customHeight="1" x14ac:dyDescent="0.3">
      <c r="A74" s="32" t="s">
        <v>31</v>
      </c>
      <c r="B74" s="33" t="s">
        <v>20</v>
      </c>
      <c r="C74" s="33"/>
      <c r="D74" s="33"/>
      <c r="E74" s="48">
        <f>F74+G74+H74+I74+J74+K74+L74+M74+N74+O74+P74+Q74</f>
        <v>65730170.999999993</v>
      </c>
      <c r="F74" s="48">
        <f t="shared" ref="F74:Q74" si="4">F68+F72</f>
        <v>109500</v>
      </c>
      <c r="G74" s="48">
        <f t="shared" si="4"/>
        <v>4167845.8800000004</v>
      </c>
      <c r="H74" s="48">
        <f t="shared" si="4"/>
        <v>360250</v>
      </c>
      <c r="I74" s="48">
        <f t="shared" si="4"/>
        <v>278500</v>
      </c>
      <c r="J74" s="48">
        <f t="shared" si="4"/>
        <v>409250</v>
      </c>
      <c r="K74" s="48">
        <f t="shared" si="4"/>
        <v>383500</v>
      </c>
      <c r="L74" s="48">
        <f t="shared" si="4"/>
        <v>488500</v>
      </c>
      <c r="M74" s="48">
        <f t="shared" si="4"/>
        <v>850750</v>
      </c>
      <c r="N74" s="48">
        <f t="shared" si="4"/>
        <v>762400</v>
      </c>
      <c r="O74" s="48">
        <f t="shared" si="4"/>
        <v>588500</v>
      </c>
      <c r="P74" s="48">
        <f t="shared" si="4"/>
        <v>566250</v>
      </c>
      <c r="Q74" s="48">
        <f t="shared" si="4"/>
        <v>56764925.11999999</v>
      </c>
      <c r="R74" s="18"/>
      <c r="S74" s="19"/>
      <c r="T74" s="19"/>
      <c r="U74" s="19"/>
      <c r="V74" s="19"/>
    </row>
    <row r="75" spans="1:22" s="12" customFormat="1" ht="20.25" x14ac:dyDescent="0.3">
      <c r="A75" s="32"/>
      <c r="B75" s="33"/>
      <c r="C75" s="33"/>
      <c r="D75" s="33"/>
      <c r="E75" s="48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18"/>
      <c r="S75" s="19"/>
      <c r="T75" s="19"/>
      <c r="U75" s="19"/>
      <c r="V75" s="19"/>
    </row>
    <row r="76" spans="1:22" s="12" customFormat="1" ht="81.75" customHeight="1" x14ac:dyDescent="0.3">
      <c r="A76" s="32" t="s">
        <v>32</v>
      </c>
      <c r="B76" s="33" t="s">
        <v>20</v>
      </c>
      <c r="C76" s="33"/>
      <c r="D76" s="33"/>
      <c r="E76" s="48">
        <v>0</v>
      </c>
      <c r="F76" s="48">
        <f t="shared" ref="F76:Q76" si="5">SUM(F11+F34-F74)</f>
        <v>0</v>
      </c>
      <c r="G76" s="48">
        <f t="shared" si="5"/>
        <v>-4.6566128730773926E-10</v>
      </c>
      <c r="H76" s="48">
        <f t="shared" si="5"/>
        <v>0</v>
      </c>
      <c r="I76" s="48">
        <f t="shared" si="5"/>
        <v>0</v>
      </c>
      <c r="J76" s="48">
        <f t="shared" si="5"/>
        <v>0</v>
      </c>
      <c r="K76" s="48">
        <f t="shared" si="5"/>
        <v>0</v>
      </c>
      <c r="L76" s="48">
        <f t="shared" si="5"/>
        <v>0</v>
      </c>
      <c r="M76" s="48">
        <f t="shared" si="5"/>
        <v>0</v>
      </c>
      <c r="N76" s="48">
        <f t="shared" si="5"/>
        <v>0</v>
      </c>
      <c r="O76" s="48">
        <f t="shared" si="5"/>
        <v>0</v>
      </c>
      <c r="P76" s="48">
        <f t="shared" si="5"/>
        <v>0</v>
      </c>
      <c r="Q76" s="48">
        <f t="shared" si="5"/>
        <v>1.4901161193847656E-8</v>
      </c>
      <c r="R76" s="18"/>
      <c r="S76" s="19"/>
      <c r="T76" s="19"/>
      <c r="U76" s="19"/>
      <c r="V76" s="19"/>
    </row>
    <row r="77" spans="1:22" s="12" customFormat="1" ht="67.5" customHeight="1" x14ac:dyDescent="0.3">
      <c r="A77" s="4"/>
      <c r="B77" s="7"/>
      <c r="C77" s="7"/>
      <c r="D77" s="7"/>
      <c r="E77" s="8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18"/>
      <c r="S77" s="19"/>
      <c r="T77" s="19"/>
      <c r="U77" s="19"/>
      <c r="V77" s="19"/>
    </row>
    <row r="78" spans="1:22" s="12" customFormat="1" ht="30.75" customHeight="1" x14ac:dyDescent="0.3">
      <c r="A78" s="4"/>
      <c r="B78" s="7"/>
      <c r="C78" s="7"/>
      <c r="D78" s="7"/>
      <c r="E78" s="8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18"/>
      <c r="S78" s="19"/>
      <c r="T78" s="19"/>
      <c r="U78" s="19"/>
      <c r="V78" s="19"/>
    </row>
    <row r="79" spans="1:22" s="12" customFormat="1" ht="18.75" x14ac:dyDescent="0.3">
      <c r="A79" s="4"/>
      <c r="B79" s="7"/>
      <c r="C79" s="7"/>
      <c r="D79" s="7"/>
      <c r="E79" s="8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18"/>
      <c r="S79" s="19"/>
      <c r="T79" s="19"/>
      <c r="U79" s="19"/>
      <c r="V79" s="19"/>
    </row>
    <row r="80" spans="1:22" s="12" customFormat="1" ht="18.75" x14ac:dyDescent="0.3">
      <c r="A80" s="4"/>
      <c r="B80" s="7"/>
      <c r="C80" s="7"/>
      <c r="D80" s="7"/>
      <c r="E80" s="8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18"/>
      <c r="S80" s="19"/>
      <c r="T80" s="19"/>
      <c r="U80" s="19"/>
      <c r="V80" s="19"/>
    </row>
    <row r="81" spans="1:22" s="12" customFormat="1" ht="18.75" x14ac:dyDescent="0.3">
      <c r="A81" s="4"/>
      <c r="B81" s="7"/>
      <c r="C81" s="7"/>
      <c r="D81" s="7"/>
      <c r="E81" s="8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18"/>
      <c r="S81" s="19"/>
      <c r="T81" s="19"/>
      <c r="U81" s="19"/>
      <c r="V81" s="19"/>
    </row>
    <row r="82" spans="1:22" s="12" customFormat="1" ht="18.75" x14ac:dyDescent="0.3">
      <c r="A82" s="4"/>
      <c r="B82" s="7"/>
      <c r="C82" s="7"/>
      <c r="D82" s="7"/>
      <c r="E82" s="8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18"/>
      <c r="S82" s="19"/>
      <c r="T82" s="19"/>
      <c r="U82" s="19"/>
      <c r="V82" s="19"/>
    </row>
    <row r="83" spans="1:22" s="12" customFormat="1" ht="8.25" customHeight="1" x14ac:dyDescent="0.3">
      <c r="A83" s="4"/>
      <c r="B83" s="7"/>
      <c r="C83" s="7"/>
      <c r="D83" s="7"/>
      <c r="E83" s="8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18"/>
      <c r="S83" s="19"/>
      <c r="T83" s="19"/>
      <c r="U83" s="19"/>
      <c r="V83" s="19"/>
    </row>
    <row r="84" spans="1:22" s="12" customFormat="1" ht="18.75" x14ac:dyDescent="0.3">
      <c r="A84" s="4"/>
      <c r="B84" s="7"/>
      <c r="C84" s="7"/>
      <c r="D84" s="7"/>
      <c r="E84" s="8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18"/>
      <c r="S84" s="19"/>
      <c r="T84" s="19"/>
      <c r="U84" s="19"/>
      <c r="V84" s="19"/>
    </row>
    <row r="85" spans="1:22" x14ac:dyDescent="0.25">
      <c r="A85" s="4"/>
      <c r="B85" s="7"/>
      <c r="C85" s="7"/>
      <c r="D85" s="7"/>
      <c r="E85" s="8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2"/>
    </row>
    <row r="86" spans="1:22" x14ac:dyDescent="0.25">
      <c r="A86" s="4"/>
      <c r="B86" s="7"/>
      <c r="C86" s="7"/>
      <c r="D86" s="7"/>
      <c r="E86" s="8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2"/>
    </row>
    <row r="87" spans="1:22" x14ac:dyDescent="0.25">
      <c r="A87" s="4"/>
      <c r="B87" s="7"/>
      <c r="C87" s="7"/>
      <c r="D87" s="7"/>
      <c r="E87" s="8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2"/>
    </row>
    <row r="88" spans="1:22" x14ac:dyDescent="0.25">
      <c r="A88" s="4"/>
      <c r="B88" s="7"/>
      <c r="C88" s="7"/>
      <c r="D88" s="7"/>
      <c r="E88" s="8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2"/>
    </row>
    <row r="89" spans="1:22" x14ac:dyDescent="0.25">
      <c r="A89" s="4"/>
      <c r="B89" s="7"/>
      <c r="C89" s="7"/>
      <c r="D89" s="7"/>
      <c r="E89" s="8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2"/>
    </row>
    <row r="90" spans="1:22" x14ac:dyDescent="0.25">
      <c r="A90" s="4"/>
      <c r="B90" s="7"/>
      <c r="C90" s="7"/>
      <c r="D90" s="7"/>
      <c r="E90" s="7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2"/>
    </row>
    <row r="91" spans="1:22" x14ac:dyDescent="0.25">
      <c r="A91" s="4"/>
      <c r="B91" s="7"/>
      <c r="C91" s="7"/>
      <c r="D91" s="7"/>
      <c r="E91" s="7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2"/>
    </row>
    <row r="92" spans="1:22" x14ac:dyDescent="0.25">
      <c r="A92" s="4"/>
      <c r="B92" s="7"/>
      <c r="C92" s="7"/>
      <c r="D92" s="7"/>
      <c r="E92" s="7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2"/>
    </row>
    <row r="93" spans="1:22" x14ac:dyDescent="0.25">
      <c r="A93" s="4"/>
      <c r="B93" s="7"/>
      <c r="C93" s="7"/>
      <c r="D93" s="7"/>
      <c r="E93" s="7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2"/>
    </row>
    <row r="94" spans="1:22" x14ac:dyDescent="0.25">
      <c r="A94" s="4"/>
      <c r="B94" s="7"/>
      <c r="C94" s="7"/>
      <c r="D94" s="7"/>
      <c r="E94" s="7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2"/>
    </row>
    <row r="95" spans="1:22" x14ac:dyDescent="0.25">
      <c r="A95" s="4"/>
      <c r="B95" s="7"/>
      <c r="C95" s="7"/>
      <c r="D95" s="7"/>
      <c r="E95" s="7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2"/>
    </row>
    <row r="96" spans="1:22" x14ac:dyDescent="0.25">
      <c r="A96" s="5"/>
      <c r="R96" s="2"/>
    </row>
    <row r="97" spans="1:18" x14ac:dyDescent="0.25">
      <c r="A97" s="5"/>
      <c r="R97" s="2"/>
    </row>
    <row r="98" spans="1:18" x14ac:dyDescent="0.25">
      <c r="A98" s="5"/>
      <c r="R98" s="2"/>
    </row>
    <row r="99" spans="1:18" x14ac:dyDescent="0.25">
      <c r="A99" s="5"/>
      <c r="R99" s="2"/>
    </row>
    <row r="100" spans="1:18" x14ac:dyDescent="0.25">
      <c r="A100" s="5"/>
      <c r="R100" s="2"/>
    </row>
    <row r="101" spans="1:18" x14ac:dyDescent="0.25">
      <c r="A101" s="5"/>
      <c r="R101" s="2"/>
    </row>
    <row r="102" spans="1:18" x14ac:dyDescent="0.25">
      <c r="A102" s="5"/>
      <c r="R102" s="2"/>
    </row>
    <row r="103" spans="1:18" x14ac:dyDescent="0.25">
      <c r="A103" s="5"/>
      <c r="R103" s="2"/>
    </row>
    <row r="104" spans="1:18" x14ac:dyDescent="0.25">
      <c r="A104" s="5"/>
    </row>
    <row r="105" spans="1:18" x14ac:dyDescent="0.25">
      <c r="A105" s="5"/>
    </row>
    <row r="106" spans="1:18" x14ac:dyDescent="0.25">
      <c r="A106" s="5"/>
    </row>
    <row r="107" spans="1:18" x14ac:dyDescent="0.25">
      <c r="A107" s="5"/>
    </row>
    <row r="108" spans="1:18" x14ac:dyDescent="0.25">
      <c r="A108" s="5"/>
    </row>
    <row r="109" spans="1:18" x14ac:dyDescent="0.25">
      <c r="A109" s="5"/>
    </row>
    <row r="110" spans="1:18" x14ac:dyDescent="0.25">
      <c r="A110" s="5"/>
    </row>
    <row r="111" spans="1:18" x14ac:dyDescent="0.25">
      <c r="A111" s="5"/>
    </row>
  </sheetData>
  <mergeCells count="31">
    <mergeCell ref="O35:O36"/>
    <mergeCell ref="P35:P36"/>
    <mergeCell ref="Q35:Q36"/>
    <mergeCell ref="B35:B36"/>
    <mergeCell ref="C35:C36"/>
    <mergeCell ref="D35:D36"/>
    <mergeCell ref="E35:E36"/>
    <mergeCell ref="F35:F36"/>
    <mergeCell ref="G35:G36"/>
    <mergeCell ref="H35:H36"/>
    <mergeCell ref="M1:P1"/>
    <mergeCell ref="M2:P2"/>
    <mergeCell ref="M3:P3"/>
    <mergeCell ref="M4:P4"/>
    <mergeCell ref="A6:P6"/>
    <mergeCell ref="A47:Q47"/>
    <mergeCell ref="C7:N7"/>
    <mergeCell ref="I35:I36"/>
    <mergeCell ref="J35:J36"/>
    <mergeCell ref="A37:N37"/>
    <mergeCell ref="A44:N44"/>
    <mergeCell ref="A40:Q40"/>
    <mergeCell ref="A45:N45"/>
    <mergeCell ref="M35:M36"/>
    <mergeCell ref="N35:N36"/>
    <mergeCell ref="F9:Q9"/>
    <mergeCell ref="A15:K15"/>
    <mergeCell ref="A16:K16"/>
    <mergeCell ref="A35:A36"/>
    <mergeCell ref="K35:K36"/>
    <mergeCell ref="L35:L36"/>
  </mergeCells>
  <pageMargins left="0.70866141732283472" right="0.70866141732283472" top="0.74803149606299213" bottom="0.74803149606299213" header="0.31496062992125984" footer="0.31496062992125984"/>
  <pageSetup paperSize="9" scale="29" fitToHeight="0" orientation="landscape" r:id="rId1"/>
  <rowBreaks count="1" manualBreakCount="1">
    <brk id="3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Прил 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2019-02-28T13:38:20Z</dcterms:modified>
</cp:coreProperties>
</file>